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0" windowWidth="11850" windowHeight="5895" tabRatio="612" activeTab="8"/>
  </bookViews>
  <sheets>
    <sheet name="прил1к бюдж." sheetId="1" r:id="rId1"/>
    <sheet name="прил.2" sheetId="2" r:id="rId2"/>
    <sheet name="прил.3" sheetId="3" r:id="rId3"/>
    <sheet name="прил.5" sheetId="4" r:id="rId4"/>
    <sheet name="прил.8" sheetId="5" r:id="rId5"/>
    <sheet name="Прил.6" sheetId="6" r:id="rId6"/>
    <sheet name="Прил.7" sheetId="7" r:id="rId7"/>
    <sheet name="Прил.4" sheetId="8" r:id="rId8"/>
    <sheet name="ВУС" sheetId="9" r:id="rId9"/>
  </sheets>
  <definedNames/>
  <calcPr fullCalcOnLoad="1"/>
</workbook>
</file>

<file path=xl/sharedStrings.xml><?xml version="1.0" encoding="utf-8"?>
<sst xmlns="http://schemas.openxmlformats.org/spreadsheetml/2006/main" count="1431" uniqueCount="443">
  <si>
    <t>Мобилизационная и вневойсковая подготовка</t>
  </si>
  <si>
    <t>08</t>
  </si>
  <si>
    <t>10</t>
  </si>
  <si>
    <t>Центральный аппарат</t>
  </si>
  <si>
    <t>Другие общегосударственные вопросы</t>
  </si>
  <si>
    <t>Поддержка жилищного хозяйства</t>
  </si>
  <si>
    <t>Социальное обеспечение населения</t>
  </si>
  <si>
    <t>Транспорт</t>
  </si>
  <si>
    <t>Дорожное хозяйство</t>
  </si>
  <si>
    <t>Пенсионное обеспечение</t>
  </si>
  <si>
    <t>Благоустройство</t>
  </si>
  <si>
    <t>340 03 00</t>
  </si>
  <si>
    <t>09</t>
  </si>
  <si>
    <t>020 00 03</t>
  </si>
  <si>
    <t>ПР</t>
  </si>
  <si>
    <t>ВР</t>
  </si>
  <si>
    <t>01</t>
  </si>
  <si>
    <t>02</t>
  </si>
  <si>
    <t>Жилищно-коммунальное хозяйство</t>
  </si>
  <si>
    <t>05</t>
  </si>
  <si>
    <t>Культура, кинематография и средства массовой информации</t>
  </si>
  <si>
    <t>ЦСР</t>
  </si>
  <si>
    <t>Резервные фонды</t>
  </si>
  <si>
    <t>002 00 00</t>
  </si>
  <si>
    <t>002 04 00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</si>
  <si>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</si>
  <si>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Национальная оборона</t>
  </si>
  <si>
    <t>Национальная безопасность и правоохранительная деятельность</t>
  </si>
  <si>
    <t>Социальная политика</t>
  </si>
  <si>
    <t>03</t>
  </si>
  <si>
    <t>Жилищное хозяйство</t>
  </si>
  <si>
    <t>04</t>
  </si>
  <si>
    <t>Выполнение функций органами местного самоуправления</t>
  </si>
  <si>
    <t>Общегосударственные вопросы</t>
  </si>
  <si>
    <t xml:space="preserve">Культура </t>
  </si>
  <si>
    <t>Социальные выплаты</t>
  </si>
  <si>
    <t>Функционирование высшего должностного лица субъекта Российской Федерации и муниципального образования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</si>
  <si>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</si>
  <si>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Осуществление первичного воинского учета на территориях, где отсутствуют военные комиссариаты</t>
  </si>
  <si>
    <t>тыс. рублей</t>
  </si>
  <si>
    <t>Наименование</t>
  </si>
  <si>
    <t>Код  админ</t>
  </si>
  <si>
    <t>РЗ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</si>
  <si>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</si>
  <si>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</si>
  <si>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</si>
  <si>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795 00 00</t>
  </si>
  <si>
    <t>Резервный фонд местных администраций</t>
  </si>
  <si>
    <t xml:space="preserve">Руководство и управление в сфере установленных функций </t>
  </si>
  <si>
    <t>14</t>
  </si>
  <si>
    <t>Межбюджетные трансферты</t>
  </si>
  <si>
    <t>935</t>
  </si>
  <si>
    <t>00</t>
  </si>
  <si>
    <t>(тыс.рублей)</t>
  </si>
  <si>
    <t>Код бюджетной классификации Российской Федерации</t>
  </si>
  <si>
    <t>Наименование доходов</t>
  </si>
  <si>
    <t>000 100 00000 00 0000 000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</si>
  <si>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</si>
  <si>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</si>
  <si>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</si>
  <si>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</si>
  <si>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000 106 00000 00 0000 000</t>
  </si>
  <si>
    <t>НАЛОГ НА ИМУЩЕСТВО</t>
  </si>
  <si>
    <t>000 106 01030 10 0000 110</t>
  </si>
  <si>
    <t>Налог на имущество физических лиц, взимаемый по ставкам, применяемый к объектам налогообложения, расположенным в границах поселений</t>
  </si>
  <si>
    <t>000 106 06000 00 0000 110</t>
  </si>
  <si>
    <t>Земельный налог</t>
  </si>
  <si>
    <t>000 109 00000 00 0000 000</t>
  </si>
  <si>
    <t>ЗАДОЛЖЕННОСТЬ И ПЕРЕРАСЧЕТЫ ПО ОТМЕННЕНЫМ НАЛОГАМ, СБОРАМ И ИНЫМ ОБЯЗАТЕЛЬНЫМ ПЛАТЕЖАМ</t>
  </si>
  <si>
    <t>000 109 07000 00 0000 110</t>
  </si>
  <si>
    <t>Прочие налоги и сборы (по отмененным местным налогам и сборам)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</si>
  <si>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</si>
  <si>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</si>
  <si>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</si>
  <si>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</si>
  <si>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</si>
  <si>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</si>
  <si>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</si>
  <si>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</si>
  <si>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</si>
  <si>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</si>
  <si>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</si>
  <si>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1.1</t>
  </si>
  <si>
    <t>1.2</t>
  </si>
  <si>
    <t>1.3</t>
  </si>
  <si>
    <t>1.4</t>
  </si>
  <si>
    <t>1.5</t>
  </si>
  <si>
    <r>
      <t>000 111 09045 1</t>
    </r>
    <r>
      <rPr>
        <sz val="11"/>
        <color indexed="10"/>
        <rFont val="Calibri"/>
        <family val="2"/>
      </rPr>
      <t>0</t>
    </r>
    <r>
      <rPr>
        <sz val="10"/>
        <rFont val="Arial Cyr"/>
        <family val="0"/>
      </rPr>
      <t xml:space="preserve"> 0000 120</t>
    </r>
  </si>
  <si>
    <r>
      <t xml:space="preserve">000 202 </t>
    </r>
    <r>
      <rPr>
        <sz val="11"/>
        <color indexed="10"/>
        <rFont val="Calibri"/>
        <family val="2"/>
      </rPr>
      <t>03015 10</t>
    </r>
    <r>
      <rPr>
        <sz val="10"/>
        <rFont val="Arial Cyr"/>
        <family val="0"/>
      </rPr>
      <t xml:space="preserve"> </t>
    </r>
    <r>
      <rPr>
        <sz val="11"/>
        <color indexed="10"/>
        <rFont val="Calibri"/>
        <family val="2"/>
      </rPr>
      <t>0000</t>
    </r>
    <r>
      <rPr>
        <sz val="10"/>
        <rFont val="Arial Cyr"/>
        <family val="0"/>
      </rPr>
      <t xml:space="preserve"> 151</t>
    </r>
  </si>
  <si>
    <t>Глава сельского поселения Молоковское</t>
  </si>
  <si>
    <t>Глава муниципального образования</t>
  </si>
  <si>
    <t>002 03 00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</si>
  <si>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</si>
  <si>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070 00 00</t>
  </si>
  <si>
    <t>070 05 00</t>
  </si>
  <si>
    <t>001 00 00</t>
  </si>
  <si>
    <t>001 36 00</t>
  </si>
  <si>
    <t>350 00 00</t>
  </si>
  <si>
    <t>Итого расходов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</si>
  <si>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</si>
  <si>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Российской Федерации и муниципальных образований общего характера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</si>
  <si>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</si>
  <si>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</si>
  <si>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</si>
  <si>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Налоговые и неналоговые доходы</t>
  </si>
  <si>
    <t>Обеспечение деятельности финансовых,налоговых и таможен.органов</t>
  </si>
  <si>
    <t>521 06 00</t>
  </si>
  <si>
    <t>Межбюджетные трансферты бюд.муниц.районов на осуществление части полномочий по решению вопросов местного значения</t>
  </si>
  <si>
    <t>06</t>
  </si>
  <si>
    <t>000 111 05013 10 0000 120</t>
  </si>
  <si>
    <t xml:space="preserve">                                                                                            Приложение 1</t>
  </si>
  <si>
    <t>Межбюджетные трансферты Ленинскому муниципальному району по передаче полномочий :</t>
  </si>
  <si>
    <t>Приложение № 2</t>
  </si>
  <si>
    <t>(тыс.руб.)</t>
  </si>
  <si>
    <t>Проведение выборов главы муниципального образования</t>
  </si>
  <si>
    <r>
      <t xml:space="preserve">521 </t>
    </r>
    <r>
      <rPr>
        <sz val="10"/>
        <color indexed="10"/>
        <rFont val="Cambria"/>
        <family val="1"/>
      </rPr>
      <t>04</t>
    </r>
    <r>
      <rPr>
        <sz val="10"/>
        <color indexed="8"/>
        <rFont val="Cambria"/>
        <family val="1"/>
      </rPr>
      <t xml:space="preserve"> 00</t>
    </r>
  </si>
  <si>
    <t>521 04 00</t>
  </si>
  <si>
    <t xml:space="preserve">Субвенции, подлежащие предоставлению бюджету Московской области в 2013 году из бюджетов муниципальных образований Московкой области, в которых подушевые расчетные налоговые доходы местных бюджетов (без учета налоговых доходов по дополнительным нормативам отчислений) в 2011 году превышали двукратный средний уровень соответственно по муниципальным районам (городским округам) или по поселениям в расчете на одного жителя   </t>
  </si>
  <si>
    <t xml:space="preserve">ИТОГО:       </t>
  </si>
  <si>
    <t xml:space="preserve">Итого межбюджетные трансферты Ленинскому муниципальному р-ну:  </t>
  </si>
  <si>
    <t xml:space="preserve">в области градостроительной деятельности регулировании жилищных и земельных отношений ;  </t>
  </si>
  <si>
    <t xml:space="preserve"> для обеспечения жителей поселений  услугами связи ;    </t>
  </si>
  <si>
    <t xml:space="preserve">в сфере содержания жилищного фонда ;    </t>
  </si>
  <si>
    <t xml:space="preserve">по организации в границах поселения электро-,тепло-,газо- и водоснабжения, водоотведения;  </t>
  </si>
  <si>
    <t xml:space="preserve">по организации ритуальных услуг;    </t>
  </si>
  <si>
    <t xml:space="preserve">по формированию прогнозных показателей  проекта бюджета поселения, исполнению и контролю за исполнением бюджета поселений;  </t>
  </si>
  <si>
    <t xml:space="preserve">в сфере приватизации муниципального жилищного фонда; </t>
  </si>
  <si>
    <t>120</t>
  </si>
  <si>
    <t>002 04 21</t>
  </si>
  <si>
    <t>244</t>
  </si>
  <si>
    <t>242</t>
  </si>
  <si>
    <t>851</t>
  </si>
  <si>
    <t>121</t>
  </si>
  <si>
    <t>795 32 00</t>
  </si>
  <si>
    <t xml:space="preserve">795 39 31 </t>
  </si>
  <si>
    <t>795 33 51</t>
  </si>
  <si>
    <t>795 36 51</t>
  </si>
  <si>
    <t>795 36 54</t>
  </si>
  <si>
    <t>795 36 53</t>
  </si>
  <si>
    <t>795  36 55</t>
  </si>
  <si>
    <t>323</t>
  </si>
  <si>
    <t>314</t>
  </si>
  <si>
    <t>795 38 00</t>
  </si>
  <si>
    <t>Субсидии бюджетным учреждениям на финансировое обеспечение муниципального задания на оказание муниципальных услуг</t>
  </si>
  <si>
    <t>303 02 03</t>
  </si>
  <si>
    <t>Расходы по обеспечению  транспортного обслуживания праздничных мероприятий,культурно-массовых,спортивный и иных мероприятий</t>
  </si>
  <si>
    <t xml:space="preserve">795 41 33 </t>
  </si>
  <si>
    <t>810</t>
  </si>
  <si>
    <t>Субсидии юридическим лицам за участие в ярмарочной деятельности</t>
  </si>
  <si>
    <t xml:space="preserve">795 36 55 </t>
  </si>
  <si>
    <t>Оформление земельных участков под объектами инфроструктуры</t>
  </si>
  <si>
    <t>795 32 21</t>
  </si>
  <si>
    <t>795 32 11</t>
  </si>
  <si>
    <t>Долгосрочная целевая программа по обеспечению безопасности дорожного движения, ремонт и содержание муниципальных дорог общего пользования на территории сельского поселения Молоковское Ленинского муниципального района Московской области на 2013-2015г.</t>
  </si>
  <si>
    <t>Оплата за электроэнергию уличного освещения</t>
  </si>
  <si>
    <t>Озеленение территории</t>
  </si>
  <si>
    <t>Содержание уличного освещения</t>
  </si>
  <si>
    <t>Проведение культурных мероприятий</t>
  </si>
  <si>
    <t>Гарантированные выплаты для материальной поддержки жителей поселения</t>
  </si>
  <si>
    <t>Мероприятия социального характера</t>
  </si>
  <si>
    <t>000 114 06013 10 0000 430</t>
  </si>
  <si>
    <t>расходы на оформление в муниципальную собственность земельных участков под объектами коммунального назначения</t>
  </si>
  <si>
    <t>межбюджетные трансферты Ленинскому муниципальному району на содержание учреждения в сфере градостроительной деятельности</t>
  </si>
  <si>
    <t>350 01 00</t>
  </si>
  <si>
    <t>расходы на содержание мест захоронение"межбюджетные трансферты"</t>
  </si>
  <si>
    <t>Меропритятия по обустройству и поддержинию чистоты территории поселения</t>
  </si>
  <si>
    <t>852</t>
  </si>
  <si>
    <t>Уплата налога на имущество организации и земельного налога</t>
  </si>
  <si>
    <t>Уплата прочих налогов,сборов и иных платежей</t>
  </si>
  <si>
    <t>Расходы на выплату персоналу государственных органов</t>
  </si>
  <si>
    <t>Резервные средства</t>
  </si>
  <si>
    <t xml:space="preserve">                                муниципального образования сельское поселение Молоковское</t>
  </si>
  <si>
    <t>795 36 00</t>
  </si>
  <si>
    <t>795 33 00</t>
  </si>
  <si>
    <t>Долгосрочная целевая программа "Обеспечение безопасности жизнидеятельности населения на территории сельского поселения Молоковское Ленинского муниципального района Московской области на 2013-2015г."</t>
  </si>
  <si>
    <t>795 41 00</t>
  </si>
  <si>
    <t>Установка и обслуживание системы оповещения на территории поселения</t>
  </si>
  <si>
    <t>795 32 12</t>
  </si>
  <si>
    <t>Мероприятия по профилактики и обеспечению безопасности населения от пожаров</t>
  </si>
  <si>
    <t>Обслуживание имодернизация системы видеонаблюдения в местах массового пребывания жителей</t>
  </si>
  <si>
    <t>Долгосрочная целевая программа "Обеспечение безопасности дорожного движения, ремонт и содержание муниципальных дорог общего пользования на территории сельского поселения Молоковское Ленинского муниципального района Московской области на 2013-2015г."</t>
  </si>
  <si>
    <t>Организация пропаганды и агитации безопасности дорожного движения в поселении с использованием наружной социальной рекламы</t>
  </si>
  <si>
    <t>795 33 21</t>
  </si>
  <si>
    <t>795 33 22</t>
  </si>
  <si>
    <t>Установка,замена и эксплуатация дорожных знаков на муниципальных автомобильных дорогах местного значения</t>
  </si>
  <si>
    <t>Содержание автомобильных дорог</t>
  </si>
  <si>
    <t>795 33 31</t>
  </si>
  <si>
    <t>Ремонт автомобильных дорог в населенных пунктах поселения</t>
  </si>
  <si>
    <t>795 33 32</t>
  </si>
  <si>
    <t>Долгосрочная целевая программа " Мероприятия по социальной  поддержке населения на территории сельского поселения Молоковское Ленинского муниципального района Московской области на 2013-2015 г."</t>
  </si>
  <si>
    <t>Транспортировка трупов с территории поселения для проведения экспертизы</t>
  </si>
  <si>
    <t>795 39 00</t>
  </si>
  <si>
    <t>Долгосрочная целевая программа "Благоустройство территории сельского поселения Молоковское Ленинского муниципального района Московской области на 2013-2015 г."</t>
  </si>
  <si>
    <t xml:space="preserve">795 36 00 </t>
  </si>
  <si>
    <t>Паспартизация земельных участков благоустройства территории поселения.</t>
  </si>
  <si>
    <t>Долгосрочная целевая программа "Развитие и поддержка субъектов малого и среднего предпринимательства в сельском поселении Молоковское Ленинского муниципального района Московской области на 2013-2015 годы"</t>
  </si>
  <si>
    <t xml:space="preserve">795 41 00 </t>
  </si>
  <si>
    <t>Привлечение субъектов малого и среднего предпринимательства к участию в выстовочно-ярмарочной деятельности на территории поселения и предоставление компенсации на эти цели</t>
  </si>
  <si>
    <t>Содержание мест захоронения.</t>
  </si>
  <si>
    <t>Долгосрочная целевая программа " Развитие культуры и массового спорта на территории  сельского поселения Молоковское Ленинского муниципального района Московской области на 2013-2015 г."</t>
  </si>
  <si>
    <t>Содержание МБУ "ДК"Буревестник" и МБУ "СДК"Мисайлово"</t>
  </si>
  <si>
    <t>795 38 11</t>
  </si>
  <si>
    <t>795 38 12</t>
  </si>
  <si>
    <t>Долгосрочная целевая программа"Мероприятия по социальной поддержке населения на территории  сельского поселения Молоковское Ленинского муниципального района Московской области на 2013-2015 г."</t>
  </si>
  <si>
    <t>795 39 14</t>
  </si>
  <si>
    <t>Доплата к пенсиям муниципальным служащим за выслугу лет</t>
  </si>
  <si>
    <t>795 39 11</t>
  </si>
  <si>
    <t>795 39 12</t>
  </si>
  <si>
    <t>Устройство пандусов для инвалидов</t>
  </si>
  <si>
    <t>795 39 15</t>
  </si>
  <si>
    <t xml:space="preserve">                                     муниципального образования сельское поселение Молоковское</t>
  </si>
  <si>
    <t>Долгосрочная целевая программа "Благоустройство территориио  сельского поселения Молоковское Ленинского муниципального района Московской области на 2013-2015г."</t>
  </si>
  <si>
    <t>Межбюджетные трансферты  бюджету муниципального района на содержание казенного учреждения в сфере градостроит.деятельности</t>
  </si>
  <si>
    <t>521</t>
  </si>
  <si>
    <t>Субсидии, за исключением субсидий на софинансирование объектов капитального строительсва гос.собственности и муниц. соственности</t>
  </si>
  <si>
    <t>Субсидии, за исключением субсидий на софинансирование объектов капитального строительсва государственной собственности и муниципальной соственности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</si>
  <si>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</si>
  <si>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Реализация государственных функций, связанных с общегосударственным управлением </t>
  </si>
  <si>
    <t>Выполнение других  обязательств государства</t>
  </si>
  <si>
    <t>090 00 00</t>
  </si>
  <si>
    <t>092 00 00</t>
  </si>
  <si>
    <t>092 03 00</t>
  </si>
  <si>
    <t>Мероприятия по профилактике и обеспечению безопасности населения от пожаров</t>
  </si>
  <si>
    <t>Долгосрочная целевая программа " Мероприятия по социальной  поддержке населения на территории сельского поселения Молоковское Ленинского муниципального района Московской области на 2013-2015"</t>
  </si>
  <si>
    <t>Рз</t>
  </si>
  <si>
    <t>Пр</t>
  </si>
  <si>
    <t>Долгосрочные целевые программы муниципального образования сельского поселения Молоковское на 2013-2015 г.</t>
  </si>
  <si>
    <t>муниципального образования сельское поселение Молоковское</t>
  </si>
  <si>
    <t>2.1</t>
  </si>
  <si>
    <t>Обслуживание и моденизация системы видеонаблюдения в местах массового пребывания жителей</t>
  </si>
  <si>
    <t>Долгосрочная целевая программа благоустройство территории сельского поселения Молоковское Ленинского муниципального района Московской области на 2013-2015 г.</t>
  </si>
  <si>
    <t>2</t>
  </si>
  <si>
    <t>Содержание мест захоронения</t>
  </si>
  <si>
    <t>Мероприятия по обустройству и поддержанию чистоты территории поселения</t>
  </si>
  <si>
    <t>795 36 55</t>
  </si>
  <si>
    <t>2.1.1</t>
  </si>
  <si>
    <t>Паспартизация земельных участков благоустройства на территории поселения</t>
  </si>
  <si>
    <t>Долгосрочная целевая программа обеспечение безопасности дорожного движения, ремонт и содержание муниципальных дорог общего пользования  на территории сельского поселения Молоковское Ленинского муниципального района Московской области на 2013-2015 г.</t>
  </si>
  <si>
    <t>2.2</t>
  </si>
  <si>
    <t>Установка, замена и эксплуатация дорожных знаков на муниципальных автомобильных дорогах местного значения</t>
  </si>
  <si>
    <t>3.1</t>
  </si>
  <si>
    <t>3.2</t>
  </si>
  <si>
    <t>4.1</t>
  </si>
  <si>
    <t>Обслуживание и содержание существующих линий уличного освещения</t>
  </si>
  <si>
    <t>Долгосрочная целевая программа развитие культуры и массового спорта на территории сельского поселения Молоковское Ленинского муниципального района Московской области на 2013-2015 г.</t>
  </si>
  <si>
    <t>Долгосрочная целевая программа развитие  и поддержка субъектов малого и среднего предпринимательства в сельском поселении Молоковское Ленинского муниципального района Московской области на 2013-2015 г.</t>
  </si>
  <si>
    <t>3.3</t>
  </si>
  <si>
    <t>Привлечение субъектов малого  и среднего предпринимательсва к участию в выстовочно-ярмарочной деятельности на территории поселения и предоставление компенсации на эти цели</t>
  </si>
  <si>
    <t>795 41 33</t>
  </si>
  <si>
    <t>Долгосрочная целевая программа мероприятия по социальной поддержке населения на территории  сельского поселения Молоковское Ленинского муниципального района Московской области на 2013-2015 г.</t>
  </si>
  <si>
    <t>Транспортировка трупов для проведения экспертизы</t>
  </si>
  <si>
    <t>Пенсионное обеспечение муниципальных служащих за выслугу лет</t>
  </si>
  <si>
    <t>795 39 31</t>
  </si>
  <si>
    <t>Долгосрочная целевая программа обеспечение безопасности жизнедеятельности населения на территории сельского поселения Молоковское Ленинского муниципального района Московской области на 2013-2015 г.</t>
  </si>
  <si>
    <t>Содержание автомобильных дорог местного значения</t>
  </si>
  <si>
    <t>Гарантированные выплаты в целях материальной поддержке жителей поселения</t>
  </si>
  <si>
    <r>
      <t xml:space="preserve">000 202 </t>
    </r>
    <r>
      <rPr>
        <sz val="11"/>
        <color indexed="10"/>
        <rFont val="Calibri"/>
        <family val="2"/>
      </rPr>
      <t>02999 10</t>
    </r>
    <r>
      <rPr>
        <sz val="10"/>
        <rFont val="Arial Cyr"/>
        <family val="0"/>
      </rPr>
      <t xml:space="preserve"> </t>
    </r>
    <r>
      <rPr>
        <sz val="11"/>
        <color indexed="10"/>
        <rFont val="Calibri"/>
        <family val="2"/>
      </rPr>
      <t>0000</t>
    </r>
    <r>
      <rPr>
        <sz val="10"/>
        <rFont val="Arial Cyr"/>
        <family val="0"/>
      </rPr>
      <t xml:space="preserve"> 151</t>
    </r>
  </si>
  <si>
    <t>522 17 04</t>
  </si>
  <si>
    <t>522  17 04</t>
  </si>
  <si>
    <t>795 36 56</t>
  </si>
  <si>
    <t>795  36 56</t>
  </si>
  <si>
    <t>522 17 00</t>
  </si>
  <si>
    <t>Долгосрочная целевая программа Московской области "Дороги Подмосковья на период 2012-2015 годов."</t>
  </si>
  <si>
    <t>Прочая закупка товаров,работ и услуг для муниципальных нужд</t>
  </si>
  <si>
    <t xml:space="preserve"> Закупка товаров, работ и услуг для муниципальных нужд</t>
  </si>
  <si>
    <t xml:space="preserve"> Закупка товаров, работ и услуг для  муниципальных нужд</t>
  </si>
  <si>
    <t xml:space="preserve"> Закупка товаров, работ и услуг для  муниципальных нужд.  </t>
  </si>
  <si>
    <t xml:space="preserve"> Закупка товаров, работ и услуг для муниципальных нужд.</t>
  </si>
  <si>
    <t xml:space="preserve">Закупка товаров, работ и услуг для  муниципальных нужд.   </t>
  </si>
  <si>
    <t xml:space="preserve">Закупка товаров, работ и услуг для муниципальных нужд.  </t>
  </si>
  <si>
    <t>Софинансирование работ по капитальному ремонту и ремонту дворовых территорий многоквартирных довом, проездов к дворовым территориям многоквартирных домов в сельском поселении Молоковское</t>
  </si>
  <si>
    <t>Софинансирование работ по капитальному ремонту и ремонту дворовых территорий многоквартирных довом, проездов к дворовым территориям многоквартирных домов в муниципальных образованиях Московской области</t>
  </si>
  <si>
    <t>Долгосрочная целевая программа "Благоустройство территории  сельского поселения Молоковское Ленинского муниципального района Московской области на 2013-2015г."</t>
  </si>
  <si>
    <t>522  17 00</t>
  </si>
  <si>
    <t xml:space="preserve"> Закупка товаров, работ и услуг для муниципальных нужд.  </t>
  </si>
  <si>
    <t xml:space="preserve"> Закупка товаров, работ и услуг для муниципальных нужд. </t>
  </si>
  <si>
    <t xml:space="preserve">Закупка товаров, работ и услуг для муниципальных нужд.   </t>
  </si>
  <si>
    <t>Софинансирование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в сельском поселении Молоковское</t>
  </si>
  <si>
    <t>Софинансирование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в муниципальных образованиях Московской области</t>
  </si>
  <si>
    <t xml:space="preserve"> Прочие субсидии бюджетам поселений  </t>
  </si>
  <si>
    <t>522 36 07</t>
  </si>
  <si>
    <t>522 36 00</t>
  </si>
  <si>
    <t>Долгосрочная целевая программа Московской области "Содействие занятости населения Московской области на 2013-2015 годов."</t>
  </si>
  <si>
    <t>Субсидия на повышение заработанной платы работников муниципальных учреждений в сфере образования, культуры, физической культуры и спорта с 1 мая 2013г. на 6% и с 1 сентября 2013г. на 9%</t>
  </si>
  <si>
    <t>Субсидия бюджетным учреждениям на иные цели</t>
  </si>
  <si>
    <t xml:space="preserve"> Закупка товаров, работ и услуг для  муниципальных нужд. </t>
  </si>
  <si>
    <t>Закупка товаров,работ,услуг в сфере информационно-коммуникационных технологий</t>
  </si>
  <si>
    <t>350 03 00</t>
  </si>
  <si>
    <t>Мероприятия в области жилищного хозяйства</t>
  </si>
  <si>
    <t>Субсидии юридическим лицам (кроме государственных учреждений) и физическим лицам- производителям товаров, работ, услуг</t>
  </si>
  <si>
    <t>2.3</t>
  </si>
  <si>
    <t>Изготовление схемы (плана) организанизации дорожного движения</t>
  </si>
  <si>
    <t>795 33 23</t>
  </si>
  <si>
    <t>Изготовление схемы (плана) организации дорожного движения</t>
  </si>
  <si>
    <r>
      <t xml:space="preserve">000 202 </t>
    </r>
    <r>
      <rPr>
        <sz val="11"/>
        <color indexed="10"/>
        <rFont val="Calibri"/>
        <family val="2"/>
      </rPr>
      <t>02137 10</t>
    </r>
    <r>
      <rPr>
        <sz val="10"/>
        <rFont val="Arial Cyr"/>
        <family val="0"/>
      </rPr>
      <t xml:space="preserve"> </t>
    </r>
    <r>
      <rPr>
        <sz val="11"/>
        <color indexed="10"/>
        <rFont val="Calibri"/>
        <family val="2"/>
      </rPr>
      <t>0000</t>
    </r>
    <r>
      <rPr>
        <sz val="10"/>
        <rFont val="Arial Cyr"/>
        <family val="0"/>
      </rPr>
      <t xml:space="preserve"> 151</t>
    </r>
  </si>
  <si>
    <t xml:space="preserve">Глава сельского поселения Молоковское                                                 </t>
  </si>
  <si>
    <t>Исполнение</t>
  </si>
  <si>
    <t>% исполнения</t>
  </si>
  <si>
    <t>Исполнен.</t>
  </si>
  <si>
    <t>% исполн</t>
  </si>
  <si>
    <t xml:space="preserve"> Исполнение расходов  бюджета муниципального образования сельского</t>
  </si>
  <si>
    <t>07</t>
  </si>
  <si>
    <t>Проведение выборов и референдумов</t>
  </si>
  <si>
    <t xml:space="preserve"> Исполнение расходов бюджета муниципального образования сельского поселения Молоковское</t>
  </si>
  <si>
    <t>% исполн.</t>
  </si>
  <si>
    <t>Муниципального образования сельского поселения Молокоское</t>
  </si>
  <si>
    <t xml:space="preserve">Исполнение расходов по долгосрочным целевым программам за счет средств </t>
  </si>
  <si>
    <t>План</t>
  </si>
  <si>
    <t>% испол.</t>
  </si>
  <si>
    <t>000 105 03000 01 0000 110</t>
  </si>
  <si>
    <t>Налог на совокупный доход</t>
  </si>
  <si>
    <t>000 116 00000 00 0000 000</t>
  </si>
  <si>
    <t>Штрафы,санкции,возмещение ущерба</t>
  </si>
  <si>
    <t>000 117 01050 00 0000 180</t>
  </si>
  <si>
    <t>Прочие доходы</t>
  </si>
  <si>
    <r>
      <t xml:space="preserve">000 219 </t>
    </r>
    <r>
      <rPr>
        <sz val="11"/>
        <color indexed="10"/>
        <rFont val="Calibri"/>
        <family val="2"/>
      </rPr>
      <t>00000 00</t>
    </r>
    <r>
      <rPr>
        <sz val="10"/>
        <rFont val="Arial Cyr"/>
        <family val="0"/>
      </rPr>
      <t xml:space="preserve"> </t>
    </r>
    <r>
      <rPr>
        <sz val="11"/>
        <color indexed="10"/>
        <rFont val="Calibri"/>
        <family val="2"/>
      </rPr>
      <t>0000</t>
    </r>
    <r>
      <rPr>
        <sz val="10"/>
        <rFont val="Arial Cyr"/>
        <family val="0"/>
      </rPr>
      <t xml:space="preserve"> 151</t>
    </r>
  </si>
  <si>
    <t>Возврат остатков субсидий,субвенций</t>
  </si>
  <si>
    <t>Арадушкин Э.П.</t>
  </si>
  <si>
    <t>Глава сельского поселения  Молоковское                                                        Арадушкин Э.П.</t>
  </si>
  <si>
    <t>Глава сельского поселения  Молоковское                                                         Арадушкин Э.П.</t>
  </si>
  <si>
    <t>Утверж. План 2013 г.</t>
  </si>
  <si>
    <t>Поступление доходов в бюджет муниципального образования сельское поселение Молоковское Ленинского муниципального района Московской области за  2013 год по основным источникам</t>
  </si>
  <si>
    <t>поселения Молоковское по ведомственной структуре расходов за  2013 г.</t>
  </si>
  <si>
    <t>Утверж.   план         2013г.</t>
  </si>
  <si>
    <t xml:space="preserve"> за  2013 года по разделам, подразделам, целевым статьям и видам бюджетов</t>
  </si>
  <si>
    <t>Утв.план  2013 г.</t>
  </si>
  <si>
    <t>Исполнение расходов бюджета по межбюджетным трансфертам Ленинскому муниципальнму району, на финансирование расходов, связанных с передачей органам местного самоуправления Ленинского муниципального района осуществления части полномочий органов местного самоуправления муниципального образования сельское поселение Молоковское по решению вопросов местного значения сельского поселения Молоковское на 2013 год и субвенции, подлежащие предоставлению бюджету Московской области в 2013 году из бюджетов муниципальных образований Московской области, в которых подушевые расчетные налоговые доходы местных бюджетов ( без учета налоговых доходов по дополнительным нормативам отчислений) в 2010 году превышали двукратный средний уровень соответственно по муниципальным районам (городским округам) или по поселениям в расчете на одного жителя за  2013 год.</t>
  </si>
  <si>
    <t xml:space="preserve"> бюджета сельского поселения Молоковское за 2013 год</t>
  </si>
  <si>
    <t>Приложение № 5</t>
  </si>
  <si>
    <t>Приложение №8</t>
  </si>
  <si>
    <t>Исполнен</t>
  </si>
  <si>
    <t>Утвержд. План</t>
  </si>
  <si>
    <t>% исполнен.</t>
  </si>
  <si>
    <t xml:space="preserve">                                       к решению Совета депутатов от     24.04.2014 г. № 21     </t>
  </si>
  <si>
    <t xml:space="preserve">                                                                                                      к решению Совета депутатов от  24.04.2014  г. № 21  </t>
  </si>
  <si>
    <t xml:space="preserve">                                                                                                                     Приложение № 3</t>
  </si>
  <si>
    <t xml:space="preserve">                                                                             к решению Совета депутатов от   24 .04 .2014 г. № 21</t>
  </si>
  <si>
    <t xml:space="preserve">                                                                                                   к решению Совета депутатов от 24.04. 2014 г.№ 21   </t>
  </si>
  <si>
    <t xml:space="preserve">                                                                                                                      к решению Совета депутатов  от  24.04 .2014 № 21</t>
  </si>
  <si>
    <t xml:space="preserve">                                                                         Приложение №6 к решению Совета депутатов от   24.04.2014 г. № 21</t>
  </si>
  <si>
    <t xml:space="preserve">                                                                              муниципального образования сельское поселение Молоковское</t>
  </si>
  <si>
    <t xml:space="preserve">Исполнение бюджета муниципального образования сельского поселения Молоковское по источникам финансирования дефицита бюджета по кодам классификации источников финансирования дефицита бюджета за  2013 год
 </t>
  </si>
  <si>
    <t>(тыс. рублей)</t>
  </si>
  <si>
    <t>вид источников финансирования дефицитов бюджета</t>
  </si>
  <si>
    <t xml:space="preserve">Сумма 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</si>
  <si>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</si>
  <si>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</si>
  <si>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</si>
  <si>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</si>
  <si>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</si>
  <si>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</si>
  <si>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</si>
  <si>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</si>
  <si>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сельского поселения Молоковское</t>
  </si>
  <si>
    <t>в процентах к общей сумме доходов без учета безвозмездных поступлений</t>
  </si>
  <si>
    <t>Источники финансирования дефицитов бюджетов</t>
  </si>
  <si>
    <t>000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</si>
  <si>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</si>
  <si>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</si>
  <si>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 Cyr"/>
        <family val="1"/>
      </rPr>
      <t>1)</t>
    </r>
  </si>
  <si>
    <t>710</t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</si>
  <si>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0"/>
        <rFont val="Times New Roman Cyr"/>
        <family val="1"/>
      </rPr>
      <t>1)</t>
    </r>
  </si>
  <si>
    <t>800</t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</si>
  <si>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</si>
  <si>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0"/>
        <rFont val="Times New Roman Cyr"/>
        <family val="1"/>
      </rPr>
      <t>2)</t>
    </r>
  </si>
  <si>
    <t>Бюджетные кредиты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</si>
  <si>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</si>
  <si>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</si>
  <si>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 xml:space="preserve">     Погашение кредитов, предоставленных другими бюджетами бюджетной системы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</si>
  <si>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</si>
  <si>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</si>
  <si>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</si>
  <si>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</si>
  <si>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</si>
  <si>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</si>
  <si>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</si>
  <si>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510</t>
  </si>
  <si>
    <r>
      <t xml:space="preserve">     Увеличение прочих остатков денежных средств бюджета </t>
    </r>
    <r>
      <rPr>
        <i/>
        <sz val="10"/>
        <rFont val="Times New Roman Cyr"/>
        <family val="1"/>
      </rPr>
      <t>(городского округа, муниципального района, поселения)</t>
    </r>
  </si>
  <si>
    <t>520</t>
  </si>
  <si>
    <r>
      <t xml:space="preserve">     Увеличение прочих остатков денежных средств бюджета </t>
    </r>
    <r>
      <rPr>
        <i/>
        <sz val="10"/>
        <rFont val="Times New Roman Cyr"/>
        <family val="1"/>
      </rPr>
      <t>(городского округа, муниципального района, поселения),</t>
    </r>
    <r>
      <rPr>
        <sz val="10"/>
        <rFont val="Times New Roman Cyr"/>
        <family val="1"/>
      </rPr>
      <t xml:space="preserve"> временно размещенных в ценные бумаги</t>
    </r>
  </si>
  <si>
    <t>610</t>
  </si>
  <si>
    <r>
      <t xml:space="preserve">     Уменьшение прочих остатков денежных средств бюджета</t>
    </r>
    <r>
      <rPr>
        <i/>
        <sz val="10"/>
        <rFont val="Times New Roman Cyr"/>
        <family val="1"/>
      </rPr>
      <t xml:space="preserve"> (городского округа, муниципального района, поселеня)</t>
    </r>
  </si>
  <si>
    <t>620</t>
  </si>
  <si>
    <r>
      <t xml:space="preserve">     Уменьшение прочих остатков денежных средств бюджета</t>
    </r>
    <r>
      <rPr>
        <i/>
        <sz val="10"/>
        <rFont val="Times New Roman Cyr"/>
        <family val="1"/>
      </rPr>
      <t xml:space="preserve"> (городского округа, муниципального района, поселения),</t>
    </r>
    <r>
      <rPr>
        <sz val="10"/>
        <rFont val="Times New Roman Cyr"/>
        <family val="1"/>
      </rPr>
      <t xml:space="preserve"> временно размещенных в ценные бумаги</t>
    </r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</si>
  <si>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</si>
  <si>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</si>
  <si>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</si>
  <si>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</si>
  <si>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</si>
  <si>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</si>
  <si>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</si>
  <si>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</si>
  <si>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</si>
  <si>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</si>
  <si>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</si>
  <si>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Возврат бюджетных кредитов, предоставленных другим бюджетам бюджетной системы Российской Федерации из местных бюджетов</t>
  </si>
  <si>
    <t>500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</si>
  <si>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</si>
  <si>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</si>
  <si>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</si>
  <si>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>Предоставление бюджетных кредитов другим бюджетам бюджетной системы Российской Федерации из местных бюджетов</t>
  </si>
  <si>
    <t>0000</t>
  </si>
  <si>
    <t>Результат исполнения доходов и расходов (дефицит "-", профицит "+")</t>
  </si>
  <si>
    <t>0300</t>
  </si>
  <si>
    <t>Кредиты иностранных коммерческих банков и фирм, предоставленные Российской Федерации, субъектам Российской Федерации</t>
  </si>
  <si>
    <t>0301</t>
  </si>
  <si>
    <t xml:space="preserve">         получение (использование) кредитов</t>
  </si>
  <si>
    <t>0302</t>
  </si>
  <si>
    <t xml:space="preserve">         погашение основной суммы долга</t>
  </si>
  <si>
    <t>Всего источников финансирования дефицита</t>
  </si>
  <si>
    <t>Приложение № 7</t>
  </si>
  <si>
    <t>к решению Совета депутатов</t>
  </si>
  <si>
    <t>муниципального образования</t>
  </si>
  <si>
    <t>сельского поселения Молоковское</t>
  </si>
  <si>
    <t>от 24.04 .2014 № 21</t>
  </si>
  <si>
    <t xml:space="preserve">Исполнение расходов бюджета по субсидии на выполнение муниципального задания </t>
  </si>
  <si>
    <t>бюджетными  учреждениями культуры сельского поселения Молоковское</t>
  </si>
  <si>
    <t>Ленинского муниципального района Московской области за  2013 год.</t>
  </si>
  <si>
    <t>№ п/п</t>
  </si>
  <si>
    <t>Наименование МБУ</t>
  </si>
  <si>
    <t>План 2013 г.</t>
  </si>
  <si>
    <t>Исполнено</t>
  </si>
  <si>
    <t>% исполнение</t>
  </si>
  <si>
    <t xml:space="preserve"> Субсидия на муниципальное задание</t>
  </si>
  <si>
    <t>1.</t>
  </si>
  <si>
    <t>Муниципальное бюджетное учреждение "ДК"Буревестник"</t>
  </si>
  <si>
    <t>2.</t>
  </si>
  <si>
    <t>Муниципальное бюджетное учреждение "СДК"Мисайлово"</t>
  </si>
  <si>
    <t>ИТОГО:</t>
  </si>
  <si>
    <t>Приложение № 4</t>
  </si>
  <si>
    <t>к решению Совета депутатов от    24.04 .2014 г. № 21</t>
  </si>
  <si>
    <t>муниципального образования сельского поселения Молоковское</t>
  </si>
  <si>
    <t>Исполнение расходов бюджета  сельского поселения Молоковское за  2013 год по субвенции, передаваемой из федерального бюджета на осуществление полномочий по первичному воинскому учету  на территориях,где отсутствуют военные комиссариаты.</t>
  </si>
  <si>
    <t xml:space="preserve">                                                (тыс.рублей)</t>
  </si>
  <si>
    <t xml:space="preserve">Наименование </t>
  </si>
  <si>
    <t xml:space="preserve"> субвенция на осуществление полномочий по первичному воинскому учету на территориях, где отсутствуют военные комиссариаты на 2011 год</t>
  </si>
  <si>
    <t xml:space="preserve">Глава сельского поселения  Молоковское                                                         </t>
  </si>
  <si>
    <t xml:space="preserve">Пояснительная записка по использованию резевного фонда </t>
  </si>
  <si>
    <t>за   2013 год</t>
  </si>
  <si>
    <t xml:space="preserve">           </t>
  </si>
  <si>
    <t>( тыс.руб.)</t>
  </si>
  <si>
    <t>Резервный фонд</t>
  </si>
  <si>
    <t xml:space="preserve"> Глава сельского поселения  Молоковское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</si>
</sst>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00"/>
    <numFmt numFmtId="178" formatCode="#,##0.0_р_."/>
    <numFmt numFmtId="179" formatCode="#,##0_р_."/>
    <numFmt numFmtId="180" formatCode="[$€-2]\ ###,000_);[Red]\([$€-2]\ ###,000\)"/>
    <numFmt numFmtId="181" formatCode="#,##0.0000"/>
    <numFmt numFmtId="182" formatCode="0.000"/>
    <numFmt numFmtId="183" formatCode="#,##0.00000"/>
    <numFmt numFmtId="184" formatCode="#,##0.000000"/>
    <numFmt numFmtId="185" formatCode="0.0000"/>
    <numFmt numFmtId="186" formatCode="0.00000"/>
    <numFmt numFmtId="187" formatCode="0.000000"/>
    <numFmt numFmtId="188" formatCode="000000"/>
    <numFmt numFmtId="189" formatCode="0000"/>
    <numFmt numFmtId="190" formatCode="[$-FC19]d\ mmmm\ yyyy\ &quot;г.&quot;"/>
    <numFmt numFmtId="191" formatCode="#,##0.00&quot;р.&quot;"/>
    <numFmt numFmtId="192" formatCode="#,##0.0&quot;р.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.2"/>
      <color indexed="12"/>
      <name val="Arial Cyr"/>
      <family val="0"/>
    </font>
    <font>
      <u val="single"/>
      <sz val="8.2"/>
      <color indexed="36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8"/>
      <name val="Cambria"/>
      <family val="1"/>
    </font>
    <font>
      <b/>
      <sz val="10"/>
      <color indexed="18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i/>
      <sz val="10"/>
      <color indexed="18"/>
      <name val="Cambria"/>
      <family val="1"/>
    </font>
    <font>
      <b/>
      <sz val="11"/>
      <color indexed="8"/>
      <name val="Cambria"/>
      <family val="1"/>
    </font>
    <font>
      <sz val="10"/>
      <name val="Arial"/>
      <family val="2"/>
    </font>
    <font>
      <sz val="10"/>
      <color indexed="1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mbria"/>
      <family val="1"/>
    </font>
    <font>
      <i/>
      <sz val="10"/>
      <name val="Calibri"/>
      <family val="2"/>
    </font>
    <font>
      <i/>
      <sz val="10"/>
      <color indexed="12"/>
      <name val="Calibri"/>
      <family val="2"/>
    </font>
    <font>
      <b/>
      <sz val="10"/>
      <color indexed="8"/>
      <name val="Calibri"/>
      <family val="2"/>
    </font>
    <font>
      <i/>
      <sz val="10"/>
      <color indexed="10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vertAlign val="superscript"/>
      <sz val="10"/>
      <name val="Times New Roman Cyr"/>
      <family val="1"/>
    </font>
    <font>
      <i/>
      <sz val="10"/>
      <name val="Times New Roman Cyr"/>
      <family val="1"/>
    </font>
    <font>
      <b/>
      <sz val="12"/>
      <name val="Times New Roman Cyr"/>
      <family val="0"/>
    </font>
    <font>
      <sz val="10"/>
      <color indexed="9"/>
      <name val="Times New Roman Cyr"/>
      <family val="1"/>
    </font>
    <font>
      <b/>
      <sz val="12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mbria"/>
      <family val="1"/>
    </font>
    <font>
      <i/>
      <sz val="10"/>
      <color rgb="FFFF0000"/>
      <name val="Cambria"/>
      <family val="1"/>
    </font>
    <font>
      <i/>
      <sz val="10"/>
      <color rgb="FF6600CC"/>
      <name val="Calibri"/>
      <family val="2"/>
    </font>
    <font>
      <b/>
      <sz val="10"/>
      <color theme="1"/>
      <name val="Calibri"/>
      <family val="2"/>
    </font>
    <font>
      <i/>
      <sz val="10"/>
      <color rgb="FFFF0000"/>
      <name val="Calibri"/>
      <family val="2"/>
    </font>
    <font>
      <sz val="10"/>
      <color theme="0"/>
      <name val="Times New Roman Cyr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8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wrapText="1" shrinkToFit="1"/>
    </xf>
    <xf numFmtId="0" fontId="5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 shrinkToFit="1"/>
    </xf>
    <xf numFmtId="3" fontId="0" fillId="0" borderId="12" xfId="0" applyNumberFormat="1" applyBorder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58" fillId="33" borderId="12" xfId="0" applyFont="1" applyFill="1" applyBorder="1" applyAlignment="1">
      <alignment vertical="top"/>
    </xf>
    <xf numFmtId="0" fontId="58" fillId="33" borderId="12" xfId="0" applyFont="1" applyFill="1" applyBorder="1" applyAlignment="1">
      <alignment horizontal="left" vertical="top" wrapText="1" shrinkToFit="1"/>
    </xf>
    <xf numFmtId="0" fontId="0" fillId="33" borderId="12" xfId="0" applyFill="1" applyBorder="1" applyAlignment="1">
      <alignment vertical="top"/>
    </xf>
    <xf numFmtId="0" fontId="0" fillId="33" borderId="12" xfId="0" applyFill="1" applyBorder="1" applyAlignment="1">
      <alignment horizontal="left" vertical="top" wrapText="1" shrinkToFit="1"/>
    </xf>
    <xf numFmtId="0" fontId="65" fillId="33" borderId="12" xfId="0" applyFont="1" applyFill="1" applyBorder="1" applyAlignment="1">
      <alignment vertical="top"/>
    </xf>
    <xf numFmtId="0" fontId="65" fillId="33" borderId="12" xfId="0" applyFont="1" applyFill="1" applyBorder="1" applyAlignment="1">
      <alignment horizontal="left" vertical="top" wrapText="1" shrinkToFit="1"/>
    </xf>
    <xf numFmtId="3" fontId="67" fillId="33" borderId="12" xfId="0" applyNumberFormat="1" applyFont="1" applyFill="1" applyBorder="1" applyAlignment="1">
      <alignment/>
    </xf>
    <xf numFmtId="3" fontId="65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 shrinkToFit="1"/>
    </xf>
    <xf numFmtId="0" fontId="58" fillId="33" borderId="12" xfId="0" applyFont="1" applyFill="1" applyBorder="1" applyAlignment="1">
      <alignment/>
    </xf>
    <xf numFmtId="0" fontId="58" fillId="33" borderId="12" xfId="0" applyFont="1" applyFill="1" applyBorder="1" applyAlignment="1">
      <alignment wrapText="1" shrinkToFit="1"/>
    </xf>
    <xf numFmtId="172" fontId="58" fillId="33" borderId="12" xfId="0" applyNumberFormat="1" applyFont="1" applyFill="1" applyBorder="1" applyAlignment="1">
      <alignment/>
    </xf>
    <xf numFmtId="0" fontId="0" fillId="33" borderId="0" xfId="0" applyFill="1" applyAlignment="1">
      <alignment wrapText="1" shrinkToFit="1"/>
    </xf>
    <xf numFmtId="3" fontId="0" fillId="33" borderId="0" xfId="0" applyNumberFormat="1" applyFill="1" applyAlignment="1">
      <alignment/>
    </xf>
    <xf numFmtId="0" fontId="9" fillId="33" borderId="12" xfId="0" applyFont="1" applyFill="1" applyBorder="1" applyAlignment="1">
      <alignment horizontal="right"/>
    </xf>
    <xf numFmtId="176" fontId="9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76" fontId="15" fillId="33" borderId="12" xfId="0" applyNumberFormat="1" applyFont="1" applyFill="1" applyBorder="1" applyAlignment="1">
      <alignment/>
    </xf>
    <xf numFmtId="0" fontId="15" fillId="33" borderId="10" xfId="0" applyFont="1" applyFill="1" applyBorder="1" applyAlignment="1" quotePrefix="1">
      <alignment horizontal="right"/>
    </xf>
    <xf numFmtId="0" fontId="10" fillId="33" borderId="12" xfId="0" applyFont="1" applyFill="1" applyBorder="1" applyAlignment="1">
      <alignment wrapText="1"/>
    </xf>
    <xf numFmtId="0" fontId="10" fillId="33" borderId="12" xfId="0" applyFont="1" applyFill="1" applyBorder="1" applyAlignment="1">
      <alignment horizontal="right"/>
    </xf>
    <xf numFmtId="0" fontId="10" fillId="33" borderId="12" xfId="0" applyFont="1" applyFill="1" applyBorder="1" applyAlignment="1" quotePrefix="1">
      <alignment horizontal="right"/>
    </xf>
    <xf numFmtId="0" fontId="11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1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wrapText="1"/>
    </xf>
    <xf numFmtId="0" fontId="14" fillId="33" borderId="10" xfId="0" applyFont="1" applyFill="1" applyBorder="1" applyAlignment="1">
      <alignment horizontal="center"/>
    </xf>
    <xf numFmtId="0" fontId="14" fillId="33" borderId="16" xfId="0" applyFont="1" applyFill="1" applyBorder="1" applyAlignment="1">
      <alignment wrapText="1"/>
    </xf>
    <xf numFmtId="49" fontId="14" fillId="33" borderId="16" xfId="0" applyNumberFormat="1" applyFont="1" applyFill="1" applyBorder="1" applyAlignment="1">
      <alignment horizontal="right" wrapText="1"/>
    </xf>
    <xf numFmtId="0" fontId="14" fillId="33" borderId="16" xfId="0" applyFont="1" applyFill="1" applyBorder="1" applyAlignment="1">
      <alignment horizontal="right" wrapText="1"/>
    </xf>
    <xf numFmtId="0" fontId="14" fillId="33" borderId="16" xfId="0" applyFont="1" applyFill="1" applyBorder="1" applyAlignment="1" quotePrefix="1">
      <alignment horizontal="right"/>
    </xf>
    <xf numFmtId="0" fontId="14" fillId="33" borderId="16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left" wrapText="1"/>
    </xf>
    <xf numFmtId="49" fontId="9" fillId="33" borderId="15" xfId="0" applyNumberFormat="1" applyFont="1" applyFill="1" applyBorder="1" applyAlignment="1">
      <alignment horizontal="right" wrapText="1"/>
    </xf>
    <xf numFmtId="0" fontId="9" fillId="33" borderId="15" xfId="0" applyFont="1" applyFill="1" applyBorder="1" applyAlignment="1" quotePrefix="1">
      <alignment horizontal="right"/>
    </xf>
    <xf numFmtId="0" fontId="9" fillId="33" borderId="15" xfId="0" applyFont="1" applyFill="1" applyBorder="1" applyAlignment="1">
      <alignment horizontal="right"/>
    </xf>
    <xf numFmtId="0" fontId="9" fillId="33" borderId="12" xfId="0" applyFont="1" applyFill="1" applyBorder="1" applyAlignment="1">
      <alignment wrapText="1"/>
    </xf>
    <xf numFmtId="49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 quotePrefix="1">
      <alignment horizontal="right"/>
    </xf>
    <xf numFmtId="0" fontId="9" fillId="33" borderId="12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right"/>
    </xf>
    <xf numFmtId="49" fontId="9" fillId="33" borderId="17" xfId="0" applyNumberFormat="1" applyFont="1" applyFill="1" applyBorder="1" applyAlignment="1">
      <alignment horizontal="right" wrapText="1"/>
    </xf>
    <xf numFmtId="0" fontId="9" fillId="33" borderId="17" xfId="0" applyFont="1" applyFill="1" applyBorder="1" applyAlignment="1" quotePrefix="1">
      <alignment horizontal="right"/>
    </xf>
    <xf numFmtId="49" fontId="14" fillId="33" borderId="12" xfId="0" applyNumberFormat="1" applyFont="1" applyFill="1" applyBorder="1" applyAlignment="1">
      <alignment horizontal="right" wrapText="1"/>
    </xf>
    <xf numFmtId="49" fontId="9" fillId="33" borderId="12" xfId="0" applyNumberFormat="1" applyFont="1" applyFill="1" applyBorder="1" applyAlignment="1" quotePrefix="1">
      <alignment horizontal="right"/>
    </xf>
    <xf numFmtId="0" fontId="12" fillId="33" borderId="12" xfId="0" applyFont="1" applyFill="1" applyBorder="1" applyAlignment="1">
      <alignment wrapText="1"/>
    </xf>
    <xf numFmtId="0" fontId="9" fillId="33" borderId="17" xfId="0" applyFont="1" applyFill="1" applyBorder="1" applyAlignment="1">
      <alignment horizontal="right"/>
    </xf>
    <xf numFmtId="0" fontId="13" fillId="33" borderId="16" xfId="0" applyFont="1" applyFill="1" applyBorder="1" applyAlignment="1">
      <alignment horizontal="left" wrapText="1"/>
    </xf>
    <xf numFmtId="0" fontId="12" fillId="33" borderId="15" xfId="0" applyFont="1" applyFill="1" applyBorder="1" applyAlignment="1">
      <alignment wrapText="1"/>
    </xf>
    <xf numFmtId="49" fontId="9" fillId="33" borderId="17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left" wrapText="1"/>
    </xf>
    <xf numFmtId="49" fontId="10" fillId="33" borderId="12" xfId="0" applyNumberFormat="1" applyFont="1" applyFill="1" applyBorder="1" applyAlignment="1">
      <alignment horizontal="right"/>
    </xf>
    <xf numFmtId="1" fontId="10" fillId="33" borderId="12" xfId="0" applyNumberFormat="1" applyFont="1" applyFill="1" applyBorder="1" applyAlignment="1" quotePrefix="1">
      <alignment horizontal="right"/>
    </xf>
    <xf numFmtId="0" fontId="10" fillId="33" borderId="15" xfId="0" applyFont="1" applyFill="1" applyBorder="1" applyAlignment="1">
      <alignment horizontal="left" wrapText="1"/>
    </xf>
    <xf numFmtId="0" fontId="15" fillId="33" borderId="12" xfId="0" applyFont="1" applyFill="1" applyBorder="1" applyAlignment="1" quotePrefix="1">
      <alignment horizontal="right"/>
    </xf>
    <xf numFmtId="0" fontId="15" fillId="33" borderId="12" xfId="0" applyFont="1" applyFill="1" applyBorder="1" applyAlignment="1">
      <alignment horizontal="right"/>
    </xf>
    <xf numFmtId="0" fontId="68" fillId="33" borderId="17" xfId="0" applyFont="1" applyFill="1" applyBorder="1" applyAlignment="1" quotePrefix="1">
      <alignment horizontal="right"/>
    </xf>
    <xf numFmtId="0" fontId="10" fillId="33" borderId="15" xfId="0" applyFont="1" applyFill="1" applyBorder="1" applyAlignment="1" quotePrefix="1">
      <alignment horizontal="right"/>
    </xf>
    <xf numFmtId="0" fontId="10" fillId="33" borderId="17" xfId="0" applyFont="1" applyFill="1" applyBorder="1" applyAlignment="1" quotePrefix="1">
      <alignment horizontal="right"/>
    </xf>
    <xf numFmtId="0" fontId="10" fillId="33" borderId="17" xfId="0" applyFont="1" applyFill="1" applyBorder="1" applyAlignment="1">
      <alignment horizontal="right"/>
    </xf>
    <xf numFmtId="49" fontId="14" fillId="33" borderId="16" xfId="0" applyNumberFormat="1" applyFont="1" applyFill="1" applyBorder="1" applyAlignment="1">
      <alignment horizontal="left"/>
    </xf>
    <xf numFmtId="176" fontId="18" fillId="33" borderId="0" xfId="0" applyNumberFormat="1" applyFont="1" applyFill="1" applyBorder="1" applyAlignment="1">
      <alignment horizontal="left" wrapText="1" indent="1"/>
    </xf>
    <xf numFmtId="0" fontId="14" fillId="33" borderId="0" xfId="0" applyFont="1" applyFill="1" applyBorder="1" applyAlignment="1">
      <alignment/>
    </xf>
    <xf numFmtId="2" fontId="14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horizontal="right"/>
    </xf>
    <xf numFmtId="49" fontId="10" fillId="33" borderId="15" xfId="0" applyNumberFormat="1" applyFont="1" applyFill="1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33" borderId="12" xfId="0" applyNumberFormat="1" applyFill="1" applyBorder="1" applyAlignment="1">
      <alignment/>
    </xf>
    <xf numFmtId="176" fontId="58" fillId="33" borderId="12" xfId="0" applyNumberFormat="1" applyFont="1" applyFill="1" applyBorder="1" applyAlignment="1">
      <alignment/>
    </xf>
    <xf numFmtId="176" fontId="0" fillId="33" borderId="12" xfId="0" applyNumberFormat="1" applyFont="1" applyFill="1" applyBorder="1" applyAlignment="1">
      <alignment/>
    </xf>
    <xf numFmtId="176" fontId="1" fillId="33" borderId="12" xfId="0" applyNumberFormat="1" applyFont="1" applyFill="1" applyBorder="1" applyAlignment="1">
      <alignment/>
    </xf>
    <xf numFmtId="176" fontId="50" fillId="33" borderId="12" xfId="0" applyNumberFormat="1" applyFont="1" applyFill="1" applyBorder="1" applyAlignment="1">
      <alignment/>
    </xf>
    <xf numFmtId="0" fontId="58" fillId="0" borderId="0" xfId="0" applyFont="1" applyAlignment="1">
      <alignment horizontal="center" wrapText="1"/>
    </xf>
    <xf numFmtId="3" fontId="9" fillId="33" borderId="12" xfId="0" applyNumberFormat="1" applyFont="1" applyFill="1" applyBorder="1" applyAlignment="1">
      <alignment horizontal="right"/>
    </xf>
    <xf numFmtId="0" fontId="9" fillId="0" borderId="12" xfId="0" applyFont="1" applyBorder="1" applyAlignment="1">
      <alignment wrapText="1"/>
    </xf>
    <xf numFmtId="0" fontId="14" fillId="33" borderId="12" xfId="0" applyFont="1" applyFill="1" applyBorder="1" applyAlignment="1">
      <alignment horizontal="left" wrapText="1"/>
    </xf>
    <xf numFmtId="0" fontId="14" fillId="33" borderId="12" xfId="0" applyFont="1" applyFill="1" applyBorder="1" applyAlignment="1" quotePrefix="1">
      <alignment horizontal="right"/>
    </xf>
    <xf numFmtId="0" fontId="14" fillId="33" borderId="12" xfId="0" applyFont="1" applyFill="1" applyBorder="1" applyAlignment="1">
      <alignment horizontal="right"/>
    </xf>
    <xf numFmtId="172" fontId="11" fillId="33" borderId="0" xfId="0" applyNumberFormat="1" applyFont="1" applyFill="1" applyAlignment="1">
      <alignment horizontal="center"/>
    </xf>
    <xf numFmtId="0" fontId="12" fillId="33" borderId="17" xfId="0" applyFont="1" applyFill="1" applyBorder="1" applyAlignment="1">
      <alignment wrapText="1"/>
    </xf>
    <xf numFmtId="0" fontId="15" fillId="33" borderId="17" xfId="0" applyFont="1" applyFill="1" applyBorder="1" applyAlignment="1" quotePrefix="1">
      <alignment horizontal="right"/>
    </xf>
    <xf numFmtId="0" fontId="15" fillId="33" borderId="17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right" wrapText="1"/>
    </xf>
    <xf numFmtId="0" fontId="13" fillId="33" borderId="12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right" wrapText="1"/>
    </xf>
    <xf numFmtId="0" fontId="11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/>
    </xf>
    <xf numFmtId="49" fontId="14" fillId="33" borderId="10" xfId="0" applyNumberFormat="1" applyFont="1" applyFill="1" applyBorder="1" applyAlignment="1" quotePrefix="1">
      <alignment horizontal="right"/>
    </xf>
    <xf numFmtId="0" fontId="16" fillId="33" borderId="12" xfId="0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 quotePrefix="1">
      <alignment horizontal="right"/>
    </xf>
    <xf numFmtId="49" fontId="9" fillId="33" borderId="18" xfId="0" applyNumberFormat="1" applyFont="1" applyFill="1" applyBorder="1" applyAlignment="1">
      <alignment horizontal="right" wrapText="1"/>
    </xf>
    <xf numFmtId="49" fontId="9" fillId="33" borderId="18" xfId="0" applyNumberFormat="1" applyFont="1" applyFill="1" applyBorder="1" applyAlignment="1">
      <alignment horizontal="right"/>
    </xf>
    <xf numFmtId="176" fontId="14" fillId="33" borderId="19" xfId="0" applyNumberFormat="1" applyFont="1" applyFill="1" applyBorder="1" applyAlignment="1">
      <alignment horizontal="right"/>
    </xf>
    <xf numFmtId="176" fontId="14" fillId="33" borderId="20" xfId="0" applyNumberFormat="1" applyFont="1" applyFill="1" applyBorder="1" applyAlignment="1">
      <alignment/>
    </xf>
    <xf numFmtId="176" fontId="68" fillId="33" borderId="11" xfId="0" applyNumberFormat="1" applyFont="1" applyFill="1" applyBorder="1" applyAlignment="1">
      <alignment/>
    </xf>
    <xf numFmtId="176" fontId="9" fillId="33" borderId="14" xfId="0" applyNumberFormat="1" applyFont="1" applyFill="1" applyBorder="1" applyAlignment="1">
      <alignment/>
    </xf>
    <xf numFmtId="176" fontId="68" fillId="33" borderId="14" xfId="0" applyNumberFormat="1" applyFont="1" applyFill="1" applyBorder="1" applyAlignment="1">
      <alignment/>
    </xf>
    <xf numFmtId="176" fontId="69" fillId="33" borderId="14" xfId="0" applyNumberFormat="1" applyFont="1" applyFill="1" applyBorder="1" applyAlignment="1">
      <alignment/>
    </xf>
    <xf numFmtId="176" fontId="68" fillId="33" borderId="21" xfId="0" applyNumberFormat="1" applyFont="1" applyFill="1" applyBorder="1" applyAlignment="1">
      <alignment/>
    </xf>
    <xf numFmtId="176" fontId="14" fillId="33" borderId="19" xfId="0" applyNumberFormat="1" applyFont="1" applyFill="1" applyBorder="1" applyAlignment="1">
      <alignment/>
    </xf>
    <xf numFmtId="176" fontId="14" fillId="33" borderId="14" xfId="0" applyNumberFormat="1" applyFont="1" applyFill="1" applyBorder="1" applyAlignment="1">
      <alignment/>
    </xf>
    <xf numFmtId="176" fontId="9" fillId="33" borderId="11" xfId="0" applyNumberFormat="1" applyFont="1" applyFill="1" applyBorder="1" applyAlignment="1">
      <alignment/>
    </xf>
    <xf numFmtId="176" fontId="9" fillId="33" borderId="21" xfId="0" applyNumberFormat="1" applyFont="1" applyFill="1" applyBorder="1" applyAlignment="1">
      <alignment/>
    </xf>
    <xf numFmtId="176" fontId="15" fillId="33" borderId="14" xfId="0" applyNumberFormat="1" applyFont="1" applyFill="1" applyBorder="1" applyAlignment="1">
      <alignment/>
    </xf>
    <xf numFmtId="176" fontId="15" fillId="33" borderId="2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 quotePrefix="1">
      <alignment horizontal="right"/>
    </xf>
    <xf numFmtId="176" fontId="10" fillId="33" borderId="14" xfId="0" applyNumberFormat="1" applyFont="1" applyFill="1" applyBorder="1" applyAlignment="1" quotePrefix="1">
      <alignment horizontal="right"/>
    </xf>
    <xf numFmtId="176" fontId="1" fillId="0" borderId="12" xfId="0" applyNumberFormat="1" applyFont="1" applyBorder="1" applyAlignment="1">
      <alignment/>
    </xf>
    <xf numFmtId="172" fontId="10" fillId="33" borderId="0" xfId="0" applyNumberFormat="1" applyFont="1" applyFill="1" applyAlignment="1">
      <alignment horizontal="center"/>
    </xf>
    <xf numFmtId="176" fontId="0" fillId="0" borderId="17" xfId="0" applyNumberFormat="1" applyBorder="1" applyAlignment="1">
      <alignment/>
    </xf>
    <xf numFmtId="176" fontId="38" fillId="0" borderId="12" xfId="0" applyNumberFormat="1" applyFont="1" applyFill="1" applyBorder="1" applyAlignment="1">
      <alignment horizontal="right" vertical="top"/>
    </xf>
    <xf numFmtId="176" fontId="38" fillId="0" borderId="12" xfId="0" applyNumberFormat="1" applyFont="1" applyFill="1" applyBorder="1" applyAlignment="1">
      <alignment horizontal="right" vertical="top" wrapText="1" shrinkToFit="1"/>
    </xf>
    <xf numFmtId="49" fontId="1" fillId="0" borderId="22" xfId="0" applyNumberFormat="1" applyFont="1" applyFill="1" applyBorder="1" applyAlignment="1">
      <alignment/>
    </xf>
    <xf numFmtId="176" fontId="1" fillId="0" borderId="23" xfId="0" applyNumberFormat="1" applyFont="1" applyFill="1" applyBorder="1" applyAlignment="1">
      <alignment horizontal="right"/>
    </xf>
    <xf numFmtId="0" fontId="70" fillId="0" borderId="12" xfId="0" applyFont="1" applyFill="1" applyBorder="1" applyAlignment="1">
      <alignment horizontal="left" vertical="top" wrapText="1" shrinkToFit="1"/>
    </xf>
    <xf numFmtId="0" fontId="71" fillId="0" borderId="12" xfId="0" applyFont="1" applyBorder="1" applyAlignment="1">
      <alignment horizontal="center" wrapText="1" shrinkToFit="1"/>
    </xf>
    <xf numFmtId="0" fontId="71" fillId="0" borderId="12" xfId="0" applyFont="1" applyBorder="1" applyAlignment="1">
      <alignment vertical="center" wrapText="1" shrinkToFit="1"/>
    </xf>
    <xf numFmtId="0" fontId="71" fillId="0" borderId="12" xfId="0" applyFont="1" applyBorder="1" applyAlignment="1">
      <alignment horizontal="center" vertical="center" wrapText="1" shrinkToFit="1"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 wrapText="1"/>
    </xf>
    <xf numFmtId="0" fontId="10" fillId="33" borderId="17" xfId="0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right"/>
    </xf>
    <xf numFmtId="176" fontId="10" fillId="33" borderId="21" xfId="0" applyNumberFormat="1" applyFont="1" applyFill="1" applyBorder="1" applyAlignment="1" quotePrefix="1">
      <alignment horizontal="right"/>
    </xf>
    <xf numFmtId="0" fontId="13" fillId="33" borderId="24" xfId="0" applyFont="1" applyFill="1" applyBorder="1" applyAlignment="1">
      <alignment horizontal="left" wrapText="1"/>
    </xf>
    <xf numFmtId="176" fontId="1" fillId="0" borderId="25" xfId="0" applyNumberFormat="1" applyFont="1" applyBorder="1" applyAlignment="1">
      <alignment/>
    </xf>
    <xf numFmtId="0" fontId="20" fillId="33" borderId="12" xfId="0" applyFont="1" applyFill="1" applyBorder="1" applyAlignment="1">
      <alignment wrapText="1"/>
    </xf>
    <xf numFmtId="176" fontId="0" fillId="0" borderId="15" xfId="0" applyNumberFormat="1" applyBorder="1" applyAlignment="1">
      <alignment/>
    </xf>
    <xf numFmtId="0" fontId="14" fillId="33" borderId="24" xfId="0" applyFont="1" applyFill="1" applyBorder="1" applyAlignment="1">
      <alignment wrapText="1"/>
    </xf>
    <xf numFmtId="176" fontId="0" fillId="0" borderId="14" xfId="0" applyNumberFormat="1" applyBorder="1" applyAlignment="1">
      <alignment/>
    </xf>
    <xf numFmtId="0" fontId="11" fillId="33" borderId="24" xfId="0" applyFont="1" applyFill="1" applyBorder="1" applyAlignment="1">
      <alignment horizontal="center"/>
    </xf>
    <xf numFmtId="176" fontId="0" fillId="0" borderId="26" xfId="0" applyNumberFormat="1" applyBorder="1" applyAlignment="1">
      <alignment/>
    </xf>
    <xf numFmtId="0" fontId="58" fillId="0" borderId="0" xfId="0" applyFont="1" applyAlignment="1">
      <alignment horizontal="center"/>
    </xf>
    <xf numFmtId="2" fontId="21" fillId="33" borderId="16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68" fillId="33" borderId="12" xfId="0" applyNumberFormat="1" applyFont="1" applyFill="1" applyBorder="1" applyAlignment="1">
      <alignment/>
    </xf>
    <xf numFmtId="176" fontId="68" fillId="33" borderId="15" xfId="0" applyNumberFormat="1" applyFont="1" applyFill="1" applyBorder="1" applyAlignment="1">
      <alignment/>
    </xf>
    <xf numFmtId="176" fontId="1" fillId="0" borderId="15" xfId="0" applyNumberFormat="1" applyFont="1" applyBorder="1" applyAlignment="1">
      <alignment/>
    </xf>
    <xf numFmtId="0" fontId="14" fillId="33" borderId="22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/>
    </xf>
    <xf numFmtId="176" fontId="14" fillId="33" borderId="23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2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2" fontId="13" fillId="33" borderId="16" xfId="0" applyNumberFormat="1" applyFont="1" applyFill="1" applyBorder="1" applyAlignment="1">
      <alignment horizontal="center" wrapText="1"/>
    </xf>
    <xf numFmtId="176" fontId="72" fillId="0" borderId="12" xfId="0" applyNumberFormat="1" applyFont="1" applyFill="1" applyBorder="1" applyAlignment="1">
      <alignment horizontal="right" vertical="top" wrapText="1" shrinkToFit="1"/>
    </xf>
    <xf numFmtId="176" fontId="72" fillId="0" borderId="12" xfId="0" applyNumberFormat="1" applyFont="1" applyFill="1" applyBorder="1" applyAlignment="1">
      <alignment horizontal="right" vertical="top"/>
    </xf>
    <xf numFmtId="0" fontId="0" fillId="0" borderId="12" xfId="0" applyBorder="1" applyAlignment="1">
      <alignment vertic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right"/>
    </xf>
    <xf numFmtId="172" fontId="19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2" fontId="12" fillId="33" borderId="0" xfId="0" applyNumberFormat="1" applyFont="1" applyFill="1" applyAlignment="1">
      <alignment horizontal="right"/>
    </xf>
    <xf numFmtId="172" fontId="10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center" vertical="distributed" wrapText="1"/>
    </xf>
    <xf numFmtId="0" fontId="6" fillId="0" borderId="0" xfId="0" applyFont="1" applyAlignment="1">
      <alignment/>
    </xf>
    <xf numFmtId="172" fontId="10" fillId="33" borderId="0" xfId="0" applyNumberFormat="1" applyFont="1" applyFill="1" applyAlignment="1">
      <alignment horizontal="right"/>
    </xf>
    <xf numFmtId="172" fontId="1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12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4" fillId="33" borderId="0" xfId="0" applyFont="1" applyFill="1" applyAlignment="1">
      <alignment horizontal="left" vertical="distributed" wrapText="1"/>
    </xf>
    <xf numFmtId="0" fontId="7" fillId="0" borderId="0" xfId="0" applyFont="1" applyAlignment="1">
      <alignment horizontal="right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3" fillId="0" borderId="0" xfId="53" applyFont="1" applyBorder="1" applyAlignment="1">
      <alignment horizontal="center" wrapText="1"/>
      <protection/>
    </xf>
    <xf numFmtId="172" fontId="43" fillId="0" borderId="14" xfId="53" applyNumberFormat="1" applyFont="1" applyBorder="1" applyAlignment="1">
      <alignment horizontal="center" vertical="center" wrapText="1"/>
      <protection/>
    </xf>
    <xf numFmtId="172" fontId="43" fillId="0" borderId="28" xfId="53" applyNumberFormat="1" applyFont="1" applyBorder="1" applyAlignment="1">
      <alignment horizontal="center" vertical="center" wrapText="1"/>
      <protection/>
    </xf>
    <xf numFmtId="172" fontId="43" fillId="0" borderId="18" xfId="53" applyNumberFormat="1" applyFont="1" applyBorder="1" applyAlignment="1">
      <alignment horizontal="center" vertical="center" wrapText="1"/>
      <protection/>
    </xf>
    <xf numFmtId="0" fontId="43" fillId="0" borderId="12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172" fontId="43" fillId="0" borderId="12" xfId="53" applyNumberFormat="1" applyFont="1" applyBorder="1" applyAlignment="1">
      <alignment horizontal="center" vertical="center" wrapText="1"/>
      <protection/>
    </xf>
    <xf numFmtId="172" fontId="43" fillId="0" borderId="0" xfId="53" applyNumberFormat="1" applyFont="1" applyBorder="1" applyAlignment="1">
      <alignment horizontal="right"/>
      <protection/>
    </xf>
    <xf numFmtId="0" fontId="50" fillId="0" borderId="0" xfId="53" applyAlignment="1">
      <alignment horizontal="right"/>
      <protection/>
    </xf>
    <xf numFmtId="0" fontId="0" fillId="0" borderId="0" xfId="0" applyAlignment="1">
      <alignment horizontal="center"/>
    </xf>
    <xf numFmtId="0" fontId="50" fillId="0" borderId="0" xfId="53">
      <alignment/>
      <protection/>
    </xf>
    <xf numFmtId="49" fontId="50" fillId="0" borderId="0" xfId="53" applyNumberFormat="1" applyFill="1">
      <alignment/>
      <protection/>
    </xf>
    <xf numFmtId="172" fontId="42" fillId="0" borderId="0" xfId="53" applyNumberFormat="1" applyFont="1" applyBorder="1" applyAlignment="1">
      <alignment horizontal="left" wrapText="1"/>
      <protection/>
    </xf>
    <xf numFmtId="172" fontId="42" fillId="0" borderId="0" xfId="53" applyNumberFormat="1" applyFont="1" applyBorder="1" applyAlignment="1">
      <alignment wrapText="1"/>
      <protection/>
    </xf>
    <xf numFmtId="172" fontId="42" fillId="0" borderId="0" xfId="53" applyNumberFormat="1" applyFont="1" applyBorder="1" applyAlignment="1">
      <alignment/>
      <protection/>
    </xf>
    <xf numFmtId="0" fontId="43" fillId="0" borderId="0" xfId="53" applyFont="1" applyBorder="1" applyAlignment="1">
      <alignment horizontal="center" wrapText="1"/>
      <protection/>
    </xf>
    <xf numFmtId="0" fontId="42" fillId="0" borderId="0" xfId="53" applyFont="1" applyBorder="1" applyAlignment="1">
      <alignment wrapText="1"/>
      <protection/>
    </xf>
    <xf numFmtId="0" fontId="43" fillId="0" borderId="0" xfId="53" applyFont="1" applyBorder="1">
      <alignment/>
      <protection/>
    </xf>
    <xf numFmtId="172" fontId="42" fillId="0" borderId="0" xfId="53" applyNumberFormat="1" applyFont="1" applyBorder="1" applyAlignment="1">
      <alignment horizontal="right" wrapText="1"/>
      <protection/>
    </xf>
    <xf numFmtId="172" fontId="43" fillId="0" borderId="12" xfId="53" applyNumberFormat="1" applyFont="1" applyBorder="1" applyAlignment="1">
      <alignment horizontal="center" vertical="center" wrapText="1"/>
      <protection/>
    </xf>
    <xf numFmtId="49" fontId="43" fillId="0" borderId="12" xfId="53" applyNumberFormat="1" applyFont="1" applyBorder="1" applyAlignment="1">
      <alignment horizontal="center" vertical="center" textRotation="90" wrapText="1"/>
      <protection/>
    </xf>
    <xf numFmtId="172" fontId="43" fillId="0" borderId="29" xfId="53" applyNumberFormat="1" applyFont="1" applyBorder="1" applyAlignment="1">
      <alignment wrapText="1"/>
      <protection/>
    </xf>
    <xf numFmtId="172" fontId="43" fillId="0" borderId="30" xfId="53" applyNumberFormat="1" applyFont="1" applyBorder="1" applyAlignment="1">
      <alignment wrapText="1"/>
      <protection/>
    </xf>
    <xf numFmtId="172" fontId="43" fillId="0" borderId="30" xfId="53" applyNumberFormat="1" applyFont="1" applyBorder="1" applyAlignment="1">
      <alignment horizontal="center" vertical="top" wrapText="1"/>
      <protection/>
    </xf>
    <xf numFmtId="172" fontId="43" fillId="0" borderId="30" xfId="53" applyNumberFormat="1" applyFont="1" applyBorder="1" applyAlignment="1">
      <alignment vertical="top" wrapText="1"/>
      <protection/>
    </xf>
    <xf numFmtId="172" fontId="43" fillId="0" borderId="31" xfId="53" applyNumberFormat="1" applyFont="1" applyBorder="1" applyAlignment="1">
      <alignment wrapText="1"/>
      <protection/>
    </xf>
    <xf numFmtId="172" fontId="43" fillId="0" borderId="32" xfId="53" applyNumberFormat="1" applyFont="1" applyBorder="1" applyAlignment="1">
      <alignment wrapText="1"/>
      <protection/>
    </xf>
    <xf numFmtId="49" fontId="43" fillId="0" borderId="32" xfId="53" applyNumberFormat="1" applyFont="1" applyBorder="1" applyAlignment="1">
      <alignment horizontal="center" vertical="top" wrapText="1"/>
      <protection/>
    </xf>
    <xf numFmtId="172" fontId="43" fillId="0" borderId="32" xfId="53" applyNumberFormat="1" applyFont="1" applyBorder="1" applyAlignment="1">
      <alignment horizontal="left" vertical="top" wrapText="1" indent="2"/>
      <protection/>
    </xf>
    <xf numFmtId="172" fontId="43" fillId="0" borderId="33" xfId="53" applyNumberFormat="1" applyFont="1" applyBorder="1" applyAlignment="1">
      <alignment horizontal="right" vertical="top" wrapText="1"/>
      <protection/>
    </xf>
    <xf numFmtId="49" fontId="43" fillId="0" borderId="32" xfId="53" applyNumberFormat="1" applyFont="1" applyBorder="1" applyAlignment="1">
      <alignment horizontal="left" vertical="top" wrapText="1"/>
      <protection/>
    </xf>
    <xf numFmtId="172" fontId="43" fillId="0" borderId="32" xfId="53" applyNumberFormat="1" applyFont="1" applyBorder="1" applyAlignment="1">
      <alignment vertical="top" wrapText="1"/>
      <protection/>
    </xf>
    <xf numFmtId="3" fontId="43" fillId="0" borderId="33" xfId="53" applyNumberFormat="1" applyFont="1" applyBorder="1" applyAlignment="1">
      <alignment horizontal="right" vertical="top" wrapText="1"/>
      <protection/>
    </xf>
    <xf numFmtId="172" fontId="42" fillId="0" borderId="31" xfId="53" applyNumberFormat="1" applyFont="1" applyBorder="1" applyAlignment="1">
      <alignment horizontal="right" wrapText="1"/>
      <protection/>
    </xf>
    <xf numFmtId="172" fontId="42" fillId="0" borderId="32" xfId="53" applyNumberFormat="1" applyFont="1" applyBorder="1" applyAlignment="1">
      <alignment horizontal="right" wrapText="1"/>
      <protection/>
    </xf>
    <xf numFmtId="49" fontId="42" fillId="0" borderId="32" xfId="53" applyNumberFormat="1" applyFont="1" applyBorder="1" applyAlignment="1">
      <alignment horizontal="left" vertical="top" wrapText="1"/>
      <protection/>
    </xf>
    <xf numFmtId="49" fontId="43" fillId="0" borderId="31" xfId="53" applyNumberFormat="1" applyFont="1" applyBorder="1" applyAlignment="1">
      <alignment horizontal="right" vertical="top" wrapText="1"/>
      <protection/>
    </xf>
    <xf numFmtId="49" fontId="43" fillId="0" borderId="32" xfId="53" applyNumberFormat="1" applyFont="1" applyBorder="1" applyAlignment="1">
      <alignment horizontal="right" vertical="top" wrapText="1"/>
      <protection/>
    </xf>
    <xf numFmtId="49" fontId="42" fillId="0" borderId="31" xfId="53" applyNumberFormat="1" applyFont="1" applyBorder="1" applyAlignment="1">
      <alignment horizontal="right" vertical="top" wrapText="1"/>
      <protection/>
    </xf>
    <xf numFmtId="49" fontId="42" fillId="0" borderId="32" xfId="53" applyNumberFormat="1" applyFont="1" applyBorder="1" applyAlignment="1">
      <alignment horizontal="right" vertical="top" wrapText="1"/>
      <protection/>
    </xf>
    <xf numFmtId="172" fontId="42" fillId="0" borderId="32" xfId="53" applyNumberFormat="1" applyFont="1" applyBorder="1" applyAlignment="1">
      <alignment wrapText="1"/>
      <protection/>
    </xf>
    <xf numFmtId="3" fontId="42" fillId="0" borderId="33" xfId="53" applyNumberFormat="1" applyFont="1" applyBorder="1" applyAlignment="1">
      <alignment horizontal="right" vertical="top" wrapText="1"/>
      <protection/>
    </xf>
    <xf numFmtId="172" fontId="42" fillId="0" borderId="32" xfId="53" applyNumberFormat="1" applyFont="1" applyBorder="1" applyAlignment="1">
      <alignment vertical="top" wrapText="1"/>
      <protection/>
    </xf>
    <xf numFmtId="49" fontId="42" fillId="0" borderId="34" xfId="53" applyNumberFormat="1" applyFont="1" applyBorder="1" applyAlignment="1">
      <alignment horizontal="right" vertical="top" wrapText="1"/>
      <protection/>
    </xf>
    <xf numFmtId="49" fontId="42" fillId="0" borderId="35" xfId="53" applyNumberFormat="1" applyFont="1" applyBorder="1" applyAlignment="1">
      <alignment horizontal="right" vertical="top" wrapText="1"/>
      <protection/>
    </xf>
    <xf numFmtId="49" fontId="42" fillId="0" borderId="35" xfId="53" applyNumberFormat="1" applyFont="1" applyBorder="1" applyAlignment="1">
      <alignment horizontal="left" vertical="top" wrapText="1"/>
      <protection/>
    </xf>
    <xf numFmtId="172" fontId="43" fillId="0" borderId="36" xfId="53" applyNumberFormat="1" applyFont="1" applyBorder="1" applyAlignment="1">
      <alignment vertical="top" wrapText="1"/>
      <protection/>
    </xf>
    <xf numFmtId="172" fontId="43" fillId="0" borderId="35" xfId="53" applyNumberFormat="1" applyFont="1" applyBorder="1" applyAlignment="1">
      <alignment vertical="top" wrapText="1"/>
      <protection/>
    </xf>
    <xf numFmtId="172" fontId="42" fillId="0" borderId="35" xfId="53" applyNumberFormat="1" applyFont="1" applyBorder="1" applyAlignment="1">
      <alignment vertical="top" wrapText="1"/>
      <protection/>
    </xf>
    <xf numFmtId="172" fontId="42" fillId="0" borderId="34" xfId="53" applyNumberFormat="1" applyFont="1" applyBorder="1" applyAlignment="1">
      <alignment wrapText="1"/>
      <protection/>
    </xf>
    <xf numFmtId="172" fontId="42" fillId="0" borderId="35" xfId="53" applyNumberFormat="1" applyFont="1" applyBorder="1" applyAlignment="1">
      <alignment wrapText="1"/>
      <protection/>
    </xf>
    <xf numFmtId="49" fontId="42" fillId="0" borderId="0" xfId="53" applyNumberFormat="1" applyFont="1" applyBorder="1" applyAlignment="1">
      <alignment horizontal="left" vertical="top" wrapText="1"/>
      <protection/>
    </xf>
    <xf numFmtId="3" fontId="42" fillId="0" borderId="37" xfId="53" applyNumberFormat="1" applyFont="1" applyBorder="1" applyAlignment="1">
      <alignment horizontal="right" vertical="top" wrapText="1"/>
      <protection/>
    </xf>
    <xf numFmtId="49" fontId="43" fillId="0" borderId="38" xfId="53" applyNumberFormat="1" applyFont="1" applyBorder="1" applyAlignment="1">
      <alignment horizontal="right" vertical="top" wrapText="1"/>
      <protection/>
    </xf>
    <xf numFmtId="49" fontId="43" fillId="0" borderId="36" xfId="53" applyNumberFormat="1" applyFont="1" applyBorder="1" applyAlignment="1">
      <alignment horizontal="right" vertical="top" wrapText="1"/>
      <protection/>
    </xf>
    <xf numFmtId="49" fontId="43" fillId="0" borderId="36" xfId="53" applyNumberFormat="1" applyFont="1" applyBorder="1" applyAlignment="1">
      <alignment horizontal="left" vertical="top" wrapText="1"/>
      <protection/>
    </xf>
    <xf numFmtId="49" fontId="43" fillId="0" borderId="0" xfId="53" applyNumberFormat="1" applyFont="1" applyBorder="1" applyAlignment="1">
      <alignment horizontal="right" vertical="top" wrapText="1"/>
      <protection/>
    </xf>
    <xf numFmtId="49" fontId="43" fillId="0" borderId="0" xfId="53" applyNumberFormat="1" applyFont="1" applyBorder="1" applyAlignment="1">
      <alignment horizontal="left" vertical="top" wrapText="1"/>
      <protection/>
    </xf>
    <xf numFmtId="172" fontId="43" fillId="0" borderId="0" xfId="53" applyNumberFormat="1" applyFont="1" applyBorder="1" applyAlignment="1">
      <alignment vertical="top" wrapText="1"/>
      <protection/>
    </xf>
    <xf numFmtId="3" fontId="43" fillId="0" borderId="0" xfId="53" applyNumberFormat="1" applyFont="1" applyBorder="1" applyAlignment="1">
      <alignment horizontal="right" vertical="top" wrapText="1"/>
      <protection/>
    </xf>
    <xf numFmtId="172" fontId="42" fillId="0" borderId="0" xfId="53" applyNumberFormat="1" applyFont="1" applyBorder="1" applyAlignment="1">
      <alignment horizontal="left" vertical="top" wrapText="1"/>
      <protection/>
    </xf>
    <xf numFmtId="172" fontId="42" fillId="0" borderId="0" xfId="53" applyNumberFormat="1" applyFont="1" applyBorder="1" applyAlignment="1">
      <alignment vertical="top" wrapText="1"/>
      <protection/>
    </xf>
    <xf numFmtId="3" fontId="42" fillId="0" borderId="0" xfId="53" applyNumberFormat="1" applyFont="1" applyBorder="1" applyAlignment="1">
      <alignment horizontal="right" vertical="top" wrapText="1"/>
      <protection/>
    </xf>
    <xf numFmtId="49" fontId="42" fillId="0" borderId="0" xfId="53" applyNumberFormat="1" applyFont="1" applyBorder="1" applyAlignment="1">
      <alignment horizontal="center" vertical="top" wrapText="1"/>
      <protection/>
    </xf>
    <xf numFmtId="172" fontId="42" fillId="0" borderId="0" xfId="53" applyNumberFormat="1" applyFont="1" applyBorder="1" applyAlignment="1">
      <alignment horizontal="right"/>
      <protection/>
    </xf>
    <xf numFmtId="176" fontId="43" fillId="0" borderId="39" xfId="53" applyNumberFormat="1" applyFont="1" applyBorder="1" applyAlignment="1">
      <alignment horizontal="right" vertical="top" wrapText="1"/>
      <protection/>
    </xf>
    <xf numFmtId="176" fontId="43" fillId="0" borderId="33" xfId="53" applyNumberFormat="1" applyFont="1" applyBorder="1" applyAlignment="1">
      <alignment horizontal="right" vertical="top" wrapText="1"/>
      <protection/>
    </xf>
    <xf numFmtId="172" fontId="46" fillId="0" borderId="0" xfId="53" applyNumberFormat="1" applyFont="1" applyBorder="1" applyAlignment="1">
      <alignment wrapText="1"/>
      <protection/>
    </xf>
    <xf numFmtId="176" fontId="42" fillId="0" borderId="33" xfId="53" applyNumberFormat="1" applyFont="1" applyBorder="1" applyAlignment="1">
      <alignment horizontal="right" vertical="top" wrapText="1"/>
      <protection/>
    </xf>
    <xf numFmtId="172" fontId="73" fillId="34" borderId="0" xfId="53" applyNumberFormat="1" applyFont="1" applyFill="1" applyBorder="1" applyAlignment="1">
      <alignment horizontal="right" wrapText="1"/>
      <protection/>
    </xf>
    <xf numFmtId="176" fontId="43" fillId="0" borderId="40" xfId="53" applyNumberFormat="1" applyFont="1" applyBorder="1" applyAlignment="1">
      <alignment horizontal="right" vertical="top" wrapText="1"/>
      <protection/>
    </xf>
    <xf numFmtId="176" fontId="43" fillId="0" borderId="33" xfId="53" applyNumberFormat="1" applyFont="1" applyBorder="1" applyAlignment="1">
      <alignment horizontal="right" vertical="top" wrapText="1"/>
      <protection/>
    </xf>
    <xf numFmtId="172" fontId="73" fillId="33" borderId="0" xfId="53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76" fontId="0" fillId="0" borderId="12" xfId="0" applyNumberFormat="1" applyBorder="1" applyAlignment="1">
      <alignment horizontal="center"/>
    </xf>
    <xf numFmtId="0" fontId="58" fillId="0" borderId="12" xfId="0" applyFont="1" applyBorder="1" applyAlignment="1">
      <alignment horizontal="center" vertical="top" wrapText="1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2" xfId="0" applyNumberFormat="1" applyFill="1" applyBorder="1" applyAlignment="1">
      <alignment/>
    </xf>
    <xf numFmtId="0" fontId="74" fillId="0" borderId="12" xfId="0" applyFont="1" applyFill="1" applyBorder="1" applyAlignment="1">
      <alignment horizontal="left" vertical="top" wrapText="1" shrinkToFit="1"/>
    </xf>
    <xf numFmtId="0" fontId="74" fillId="0" borderId="15" xfId="0" applyFont="1" applyBorder="1" applyAlignment="1">
      <alignment vertical="top" wrapText="1" shrinkToFit="1"/>
    </xf>
    <xf numFmtId="0" fontId="58" fillId="0" borderId="15" xfId="0" applyFont="1" applyBorder="1" applyAlignment="1">
      <alignment horizontal="center" vertical="top" wrapText="1" shrinkToFit="1"/>
    </xf>
    <xf numFmtId="0" fontId="58" fillId="0" borderId="17" xfId="0" applyFont="1" applyBorder="1" applyAlignment="1">
      <alignment horizontal="center" vertical="top" wrapText="1" shrinkToFit="1"/>
    </xf>
    <xf numFmtId="0" fontId="1" fillId="0" borderId="17" xfId="0" applyFont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74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176" fontId="0" fillId="0" borderId="12" xfId="0" applyNumberFormat="1" applyFill="1" applyBorder="1" applyAlignment="1">
      <alignment/>
    </xf>
    <xf numFmtId="0" fontId="58" fillId="0" borderId="14" xfId="0" applyFont="1" applyBorder="1" applyAlignment="1">
      <alignment horizontal="center" vertical="top" wrapText="1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2" xfId="0" applyNumberFormat="1" applyFill="1" applyBorder="1" applyAlignment="1">
      <alignment/>
    </xf>
    <xf numFmtId="0" fontId="74" fillId="0" borderId="15" xfId="0" applyFont="1" applyBorder="1" applyAlignment="1">
      <alignment vertical="top" wrapText="1" shrinkToFit="1"/>
    </xf>
    <xf numFmtId="0" fontId="58" fillId="0" borderId="15" xfId="0" applyFont="1" applyBorder="1" applyAlignment="1">
      <alignment horizontal="center" vertical="top" wrapText="1" shrinkToFit="1"/>
    </xf>
    <xf numFmtId="0" fontId="58" fillId="0" borderId="17" xfId="0" applyFont="1" applyBorder="1" applyAlignment="1">
      <alignment horizontal="center" vertical="top" wrapText="1" shrinkToFit="1"/>
    </xf>
    <xf numFmtId="0" fontId="1" fillId="0" borderId="17" xfId="0" applyFont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 shrinkToFit="1"/>
    </xf>
    <xf numFmtId="176" fontId="0" fillId="0" borderId="12" xfId="0" applyNumberForma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45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23.625" style="0" customWidth="1"/>
    <col min="2" max="2" width="53.75390625" style="0" customWidth="1"/>
    <col min="3" max="5" width="9.00390625" style="0" customWidth="1"/>
  </cols>
  <sheetData>
    <row r="1" spans="2:5" ht="12.75">
      <c r="B1" s="191" t="s">
        <v>110</v>
      </c>
      <c r="C1" s="191"/>
      <c r="D1" s="191"/>
      <c r="E1" s="191"/>
    </row>
    <row r="2" spans="2:5" ht="12.75">
      <c r="B2" s="191" t="s">
        <v>333</v>
      </c>
      <c r="C2" s="191"/>
      <c r="D2" s="191"/>
      <c r="E2" s="191"/>
    </row>
    <row r="4" ht="12.75">
      <c r="B4" s="5"/>
    </row>
    <row r="5" spans="1:5" ht="60">
      <c r="A5" s="107"/>
      <c r="B5" s="107" t="s">
        <v>321</v>
      </c>
      <c r="C5" s="107"/>
      <c r="D5" s="107"/>
      <c r="E5" s="107"/>
    </row>
    <row r="6" spans="1:5" ht="15">
      <c r="A6" s="190"/>
      <c r="B6" s="190"/>
      <c r="C6" s="190"/>
      <c r="D6" s="171"/>
      <c r="E6" s="171"/>
    </row>
    <row r="7" spans="3:5" ht="12.75">
      <c r="C7" s="4" t="s">
        <v>53</v>
      </c>
      <c r="D7" s="4"/>
      <c r="E7" s="4"/>
    </row>
    <row r="8" spans="1:5" ht="45">
      <c r="A8" s="15" t="s">
        <v>54</v>
      </c>
      <c r="B8" s="15" t="s">
        <v>55</v>
      </c>
      <c r="C8" s="15" t="s">
        <v>320</v>
      </c>
      <c r="D8" s="15" t="s">
        <v>296</v>
      </c>
      <c r="E8" s="15" t="s">
        <v>297</v>
      </c>
    </row>
    <row r="9" spans="1:5" ht="12.75">
      <c r="A9" s="9">
        <v>1</v>
      </c>
      <c r="B9" s="9">
        <v>2</v>
      </c>
      <c r="C9" s="9">
        <v>3</v>
      </c>
      <c r="D9" s="9"/>
      <c r="E9" s="9"/>
    </row>
    <row r="10" spans="1:5" ht="12.75">
      <c r="A10" s="16"/>
      <c r="B10" s="17"/>
      <c r="C10" s="18"/>
      <c r="D10" s="18"/>
      <c r="E10" s="18"/>
    </row>
    <row r="11" spans="1:5" s="3" customFormat="1" ht="15">
      <c r="A11" s="31" t="s">
        <v>56</v>
      </c>
      <c r="B11" s="32" t="s">
        <v>104</v>
      </c>
      <c r="C11" s="103">
        <f>C12+C15+C24</f>
        <v>69130.79999999999</v>
      </c>
      <c r="D11" s="103">
        <f>D12+D15+D24+D14+D26+D20+D27</f>
        <v>199294.39999999997</v>
      </c>
      <c r="E11" s="103">
        <f>D11/C11*100</f>
        <v>288.28597383510674</v>
      </c>
    </row>
    <row r="12" spans="1:5" ht="15">
      <c r="A12" s="33" t="s">
        <v>57</v>
      </c>
      <c r="B12" s="34" t="s">
        <v>58</v>
      </c>
      <c r="C12" s="103">
        <f>C13</f>
        <v>10191.4</v>
      </c>
      <c r="D12" s="103">
        <f>D13</f>
        <v>15620.9</v>
      </c>
      <c r="E12" s="103">
        <f aca="true" t="shared" si="0" ref="E12:E28">D12/C12*100</f>
        <v>153.27531055595895</v>
      </c>
    </row>
    <row r="13" spans="1:5" ht="15">
      <c r="A13" s="33" t="s">
        <v>59</v>
      </c>
      <c r="B13" s="34" t="s">
        <v>60</v>
      </c>
      <c r="C13" s="102">
        <v>10191.4</v>
      </c>
      <c r="D13" s="102">
        <v>15620.9</v>
      </c>
      <c r="E13" s="103">
        <f t="shared" si="0"/>
        <v>153.27531055595895</v>
      </c>
    </row>
    <row r="14" spans="1:5" ht="15">
      <c r="A14" s="33" t="s">
        <v>309</v>
      </c>
      <c r="B14" s="34" t="s">
        <v>310</v>
      </c>
      <c r="C14" s="102"/>
      <c r="D14" s="102">
        <v>233.3</v>
      </c>
      <c r="E14" s="103"/>
    </row>
    <row r="15" spans="1:5" ht="15">
      <c r="A15" s="33" t="s">
        <v>61</v>
      </c>
      <c r="B15" s="34" t="s">
        <v>62</v>
      </c>
      <c r="C15" s="103">
        <f>C17+C20+C16</f>
        <v>58689.399999999994</v>
      </c>
      <c r="D15" s="103">
        <f>D17+D16</f>
        <v>177444.9</v>
      </c>
      <c r="E15" s="103">
        <f t="shared" si="0"/>
        <v>302.34573875350577</v>
      </c>
    </row>
    <row r="16" spans="1:5" ht="38.25">
      <c r="A16" s="33" t="s">
        <v>63</v>
      </c>
      <c r="B16" s="34" t="s">
        <v>64</v>
      </c>
      <c r="C16" s="104">
        <v>1718</v>
      </c>
      <c r="D16" s="104">
        <v>3469</v>
      </c>
      <c r="E16" s="103">
        <v>0</v>
      </c>
    </row>
    <row r="17" spans="1:5" ht="15">
      <c r="A17" s="33" t="s">
        <v>65</v>
      </c>
      <c r="B17" s="34" t="s">
        <v>66</v>
      </c>
      <c r="C17" s="104">
        <v>55295.7</v>
      </c>
      <c r="D17" s="104">
        <v>173975.9</v>
      </c>
      <c r="E17" s="103">
        <f t="shared" si="0"/>
        <v>314.62826223377226</v>
      </c>
    </row>
    <row r="18" spans="1:5" ht="45" hidden="1">
      <c r="A18" s="35" t="s">
        <v>67</v>
      </c>
      <c r="B18" s="36" t="s">
        <v>68</v>
      </c>
      <c r="C18" s="37">
        <f>SUM(C19)</f>
        <v>0</v>
      </c>
      <c r="D18" s="37"/>
      <c r="E18" s="103" t="e">
        <f t="shared" si="0"/>
        <v>#DIV/0!</v>
      </c>
    </row>
    <row r="19" spans="1:5" ht="30" hidden="1">
      <c r="A19" s="35" t="s">
        <v>69</v>
      </c>
      <c r="B19" s="36" t="s">
        <v>70</v>
      </c>
      <c r="C19" s="38">
        <v>0</v>
      </c>
      <c r="D19" s="38"/>
      <c r="E19" s="103" t="e">
        <f t="shared" si="0"/>
        <v>#DIV/0!</v>
      </c>
    </row>
    <row r="20" spans="1:5" ht="38.25">
      <c r="A20" s="33" t="s">
        <v>71</v>
      </c>
      <c r="B20" s="34" t="s">
        <v>72</v>
      </c>
      <c r="C20" s="105">
        <f>C21+C23</f>
        <v>1675.7</v>
      </c>
      <c r="D20" s="105">
        <f>D21+D23</f>
        <v>3875.8</v>
      </c>
      <c r="E20" s="103">
        <f t="shared" si="0"/>
        <v>231.29438443635496</v>
      </c>
    </row>
    <row r="21" spans="1:5" ht="76.5">
      <c r="A21" s="33" t="s">
        <v>73</v>
      </c>
      <c r="B21" s="34" t="s">
        <v>74</v>
      </c>
      <c r="C21" s="106">
        <v>1550.7</v>
      </c>
      <c r="D21" s="106">
        <f>D22</f>
        <v>3789.9</v>
      </c>
      <c r="E21" s="103">
        <f t="shared" si="0"/>
        <v>244.39930354033663</v>
      </c>
    </row>
    <row r="22" spans="1:5" ht="76.5">
      <c r="A22" s="33" t="s">
        <v>109</v>
      </c>
      <c r="B22" s="34" t="s">
        <v>75</v>
      </c>
      <c r="C22" s="102">
        <v>1550.7</v>
      </c>
      <c r="D22" s="102">
        <v>3789.9</v>
      </c>
      <c r="E22" s="103">
        <f t="shared" si="0"/>
        <v>244.39930354033663</v>
      </c>
    </row>
    <row r="23" spans="1:5" ht="63.75">
      <c r="A23" s="33" t="s">
        <v>87</v>
      </c>
      <c r="B23" s="34" t="s">
        <v>76</v>
      </c>
      <c r="C23" s="103">
        <v>125</v>
      </c>
      <c r="D23" s="103">
        <v>85.9</v>
      </c>
      <c r="E23" s="103">
        <f t="shared" si="0"/>
        <v>68.72</v>
      </c>
    </row>
    <row r="24" spans="1:5" ht="26.25">
      <c r="A24" s="39" t="s">
        <v>77</v>
      </c>
      <c r="B24" s="40" t="s">
        <v>78</v>
      </c>
      <c r="C24" s="103">
        <f>C25</f>
        <v>250</v>
      </c>
      <c r="D24" s="103">
        <f>D25</f>
        <v>2062.3</v>
      </c>
      <c r="E24" s="103">
        <f t="shared" si="0"/>
        <v>824.92</v>
      </c>
    </row>
    <row r="25" spans="1:5" ht="39">
      <c r="A25" s="39" t="s">
        <v>160</v>
      </c>
      <c r="B25" s="40" t="s">
        <v>79</v>
      </c>
      <c r="C25" s="102">
        <v>250</v>
      </c>
      <c r="D25" s="102">
        <v>2062.3</v>
      </c>
      <c r="E25" s="103">
        <f t="shared" si="0"/>
        <v>824.92</v>
      </c>
    </row>
    <row r="26" spans="1:5" ht="15">
      <c r="A26" s="39" t="s">
        <v>311</v>
      </c>
      <c r="B26" s="40" t="s">
        <v>312</v>
      </c>
      <c r="C26" s="102"/>
      <c r="D26" s="102"/>
      <c r="E26" s="103"/>
    </row>
    <row r="27" spans="1:5" ht="15">
      <c r="A27" s="39" t="s">
        <v>313</v>
      </c>
      <c r="B27" s="40" t="s">
        <v>314</v>
      </c>
      <c r="C27" s="102"/>
      <c r="D27" s="102">
        <v>57.2</v>
      </c>
      <c r="E27" s="103"/>
    </row>
    <row r="28" spans="1:5" ht="15">
      <c r="A28" s="39" t="s">
        <v>256</v>
      </c>
      <c r="B28" s="40" t="s">
        <v>279</v>
      </c>
      <c r="C28" s="102">
        <v>3566</v>
      </c>
      <c r="D28" s="102">
        <v>2402.6</v>
      </c>
      <c r="E28" s="103">
        <f t="shared" si="0"/>
        <v>67.37521031968592</v>
      </c>
    </row>
    <row r="29" spans="1:5" ht="15">
      <c r="A29" s="39" t="s">
        <v>294</v>
      </c>
      <c r="B29" s="40"/>
      <c r="C29" s="102">
        <v>0</v>
      </c>
      <c r="D29" s="102"/>
      <c r="E29" s="103">
        <v>0</v>
      </c>
    </row>
    <row r="30" spans="1:5" s="1" customFormat="1" ht="39">
      <c r="A30" s="39" t="s">
        <v>88</v>
      </c>
      <c r="B30" s="40" t="s">
        <v>80</v>
      </c>
      <c r="C30" s="105">
        <v>236</v>
      </c>
      <c r="D30" s="105">
        <v>235.8</v>
      </c>
      <c r="E30" s="103">
        <f>D30/C30*100</f>
        <v>99.91525423728814</v>
      </c>
    </row>
    <row r="31" spans="1:5" s="1" customFormat="1" ht="15">
      <c r="A31" s="39" t="s">
        <v>315</v>
      </c>
      <c r="B31" s="40" t="s">
        <v>316</v>
      </c>
      <c r="C31" s="105"/>
      <c r="D31" s="105">
        <v>-5.3</v>
      </c>
      <c r="E31" s="103"/>
    </row>
    <row r="32" spans="1:5" s="13" customFormat="1" ht="15">
      <c r="A32" s="41"/>
      <c r="B32" s="42" t="s">
        <v>81</v>
      </c>
      <c r="C32" s="43">
        <f>C11+C30+C28+C29</f>
        <v>72932.79999999999</v>
      </c>
      <c r="D32" s="43">
        <f>D11+D30+D28+D29+D31</f>
        <v>201927.49999999997</v>
      </c>
      <c r="E32" s="43">
        <f>D32/C32*100</f>
        <v>276.86788386021107</v>
      </c>
    </row>
    <row r="33" spans="1:5" ht="12.75">
      <c r="A33" s="30"/>
      <c r="B33" s="44"/>
      <c r="C33" s="45"/>
      <c r="D33" s="45"/>
      <c r="E33" s="45"/>
    </row>
    <row r="34" spans="1:5" ht="12.75">
      <c r="A34" s="30"/>
      <c r="B34" s="44"/>
      <c r="C34" s="45"/>
      <c r="D34" s="45"/>
      <c r="E34" s="45"/>
    </row>
    <row r="35" spans="2:5" ht="12.75">
      <c r="B35" s="14"/>
      <c r="C35" s="2"/>
      <c r="D35" s="2"/>
      <c r="E35" s="2"/>
    </row>
    <row r="36" spans="1:5" ht="12.75">
      <c r="A36" s="19" t="s">
        <v>318</v>
      </c>
      <c r="B36" s="14"/>
      <c r="C36" s="2"/>
      <c r="D36" s="2"/>
      <c r="E36" s="2"/>
    </row>
    <row r="37" spans="2:5" ht="12.75">
      <c r="B37" s="14"/>
      <c r="C37" s="2"/>
      <c r="D37" s="2"/>
      <c r="E37" s="2"/>
    </row>
    <row r="38" spans="2:5" ht="12.75">
      <c r="B38" s="14"/>
      <c r="C38" s="2"/>
      <c r="D38" s="2"/>
      <c r="E38" s="2"/>
    </row>
    <row r="39" spans="2:5" ht="12.75">
      <c r="B39" s="14"/>
      <c r="C39" s="2"/>
      <c r="D39" s="2"/>
      <c r="E39" s="2"/>
    </row>
    <row r="40" spans="2:5" ht="12.75">
      <c r="B40" s="14"/>
      <c r="C40" s="2"/>
      <c r="D40" s="2"/>
      <c r="E40" s="2"/>
    </row>
    <row r="41" spans="2:5" ht="12.75">
      <c r="B41" s="14"/>
      <c r="C41" s="2"/>
      <c r="D41" s="2"/>
      <c r="E41" s="2"/>
    </row>
    <row r="42" spans="2:5" ht="12.75">
      <c r="B42" s="14"/>
      <c r="C42" s="2"/>
      <c r="D42" s="2"/>
      <c r="E42" s="2"/>
    </row>
    <row r="43" spans="2:5" ht="12.75">
      <c r="B43" s="14"/>
      <c r="C43" s="2"/>
      <c r="D43" s="2"/>
      <c r="E43" s="2"/>
    </row>
    <row r="44" spans="2:5" ht="12.75">
      <c r="B44" s="14"/>
      <c r="C44" s="2"/>
      <c r="D44" s="2"/>
      <c r="E44" s="2"/>
    </row>
    <row r="45" spans="2:5" ht="12.75">
      <c r="B45" s="14"/>
      <c r="C45" s="2"/>
      <c r="D45" s="2"/>
      <c r="E45" s="2"/>
    </row>
  </sheetData>
  <sheetProtection/>
  <mergeCells count="3">
    <mergeCell ref="A6:C6"/>
    <mergeCell ref="B1:E1"/>
    <mergeCell ref="B2:E2"/>
  </mergeCells>
  <printOptions/>
  <pageMargins left="0.5905511811023623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32.00390625" style="0" customWidth="1"/>
    <col min="2" max="2" width="4.875" style="0" customWidth="1"/>
    <col min="3" max="3" width="3.75390625" style="0" customWidth="1"/>
    <col min="4" max="4" width="5.00390625" style="0" customWidth="1"/>
    <col min="5" max="5" width="9.75390625" style="0" customWidth="1"/>
    <col min="6" max="6" width="5.875" style="0" customWidth="1"/>
    <col min="7" max="7" width="9.25390625" style="0" customWidth="1"/>
  </cols>
  <sheetData>
    <row r="1" spans="7:16" ht="12.75">
      <c r="G1" s="191" t="s">
        <v>112</v>
      </c>
      <c r="H1" s="191"/>
      <c r="I1" s="191"/>
      <c r="J1" s="6"/>
      <c r="K1" s="6"/>
      <c r="L1" s="6"/>
      <c r="M1" s="6"/>
      <c r="N1" s="6"/>
      <c r="O1" s="6"/>
      <c r="P1" s="6"/>
    </row>
    <row r="2" spans="1:16" ht="12.75">
      <c r="A2" s="195" t="s">
        <v>334</v>
      </c>
      <c r="B2" s="195"/>
      <c r="C2" s="195"/>
      <c r="D2" s="195"/>
      <c r="E2" s="195"/>
      <c r="F2" s="195"/>
      <c r="G2" s="195"/>
      <c r="H2" s="193"/>
      <c r="I2" s="193"/>
      <c r="J2" s="146"/>
      <c r="K2" s="146"/>
      <c r="L2" s="146"/>
      <c r="M2" s="146"/>
      <c r="N2" s="6"/>
      <c r="O2" s="6"/>
      <c r="P2" s="6"/>
    </row>
    <row r="3" spans="1:16" ht="12.75">
      <c r="A3" s="198" t="s">
        <v>171</v>
      </c>
      <c r="B3" s="191"/>
      <c r="C3" s="191"/>
      <c r="D3" s="191"/>
      <c r="E3" s="191"/>
      <c r="F3" s="191"/>
      <c r="G3" s="191"/>
      <c r="H3" s="191"/>
      <c r="I3" s="191"/>
      <c r="J3" s="6"/>
      <c r="K3" s="6"/>
      <c r="L3" s="6"/>
      <c r="M3" s="6"/>
      <c r="N3" s="6"/>
      <c r="O3" s="6"/>
      <c r="P3" s="6"/>
    </row>
    <row r="4" spans="1:9" ht="12.75">
      <c r="A4" s="195"/>
      <c r="B4" s="195"/>
      <c r="C4" s="195"/>
      <c r="D4" s="195"/>
      <c r="E4" s="195"/>
      <c r="F4" s="195"/>
      <c r="G4" s="195"/>
      <c r="H4" s="193"/>
      <c r="I4" s="193"/>
    </row>
    <row r="5" spans="1:9" ht="14.25">
      <c r="A5" s="192" t="s">
        <v>300</v>
      </c>
      <c r="B5" s="192"/>
      <c r="C5" s="192"/>
      <c r="D5" s="192"/>
      <c r="E5" s="192"/>
      <c r="F5" s="192"/>
      <c r="G5" s="192"/>
      <c r="H5" s="193"/>
      <c r="I5" s="193"/>
    </row>
    <row r="6" spans="1:9" ht="14.25">
      <c r="A6" s="192" t="s">
        <v>322</v>
      </c>
      <c r="B6" s="197"/>
      <c r="C6" s="197"/>
      <c r="D6" s="197"/>
      <c r="E6" s="197"/>
      <c r="F6" s="197"/>
      <c r="G6" s="197"/>
      <c r="H6" s="197"/>
      <c r="I6" s="197"/>
    </row>
    <row r="7" spans="1:7" ht="12.75">
      <c r="A7" s="48"/>
      <c r="B7" s="113"/>
      <c r="C7" s="99"/>
      <c r="D7" s="99"/>
      <c r="E7" s="99"/>
      <c r="F7" s="99"/>
      <c r="G7" s="99"/>
    </row>
    <row r="9" spans="1:9" ht="13.5" thickBot="1">
      <c r="A9" s="54"/>
      <c r="B9" s="55"/>
      <c r="C9" s="56"/>
      <c r="D9" s="56"/>
      <c r="E9" s="56"/>
      <c r="F9" s="56"/>
      <c r="G9" s="194" t="s">
        <v>39</v>
      </c>
      <c r="H9" s="191"/>
      <c r="I9" s="191"/>
    </row>
    <row r="10" spans="1:9" ht="45.75" thickBot="1">
      <c r="A10" s="169" t="s">
        <v>40</v>
      </c>
      <c r="B10" s="58" t="s">
        <v>41</v>
      </c>
      <c r="C10" s="57" t="s">
        <v>42</v>
      </c>
      <c r="D10" s="57" t="s">
        <v>14</v>
      </c>
      <c r="E10" s="57" t="s">
        <v>21</v>
      </c>
      <c r="F10" s="57" t="s">
        <v>15</v>
      </c>
      <c r="G10" s="172" t="s">
        <v>323</v>
      </c>
      <c r="H10" s="173" t="s">
        <v>298</v>
      </c>
      <c r="I10" s="174" t="s">
        <v>299</v>
      </c>
    </row>
    <row r="11" spans="1:9" ht="42" customHeight="1" thickBot="1">
      <c r="A11" s="59"/>
      <c r="B11" s="60"/>
      <c r="C11" s="61"/>
      <c r="D11" s="61"/>
      <c r="E11" s="61"/>
      <c r="F11" s="61"/>
      <c r="G11" s="130"/>
      <c r="H11" s="7"/>
      <c r="I11" s="7"/>
    </row>
    <row r="12" spans="1:9" ht="13.5" customHeight="1" thickBot="1">
      <c r="A12" s="167" t="s">
        <v>33</v>
      </c>
      <c r="B12" s="63" t="s">
        <v>51</v>
      </c>
      <c r="C12" s="64" t="s">
        <v>16</v>
      </c>
      <c r="D12" s="65"/>
      <c r="E12" s="66"/>
      <c r="F12" s="66"/>
      <c r="G12" s="131">
        <f>G13+G17+G33+G37+G27+G30</f>
        <v>29557.4</v>
      </c>
      <c r="H12" s="131">
        <f>H13+H17+H33+H37+H27+H30</f>
        <v>27276.8</v>
      </c>
      <c r="I12" s="164">
        <f>H12/G12*100</f>
        <v>92.2841657249961</v>
      </c>
    </row>
    <row r="13" spans="1:9" ht="52.5" customHeight="1">
      <c r="A13" s="67" t="s">
        <v>36</v>
      </c>
      <c r="B13" s="68" t="s">
        <v>51</v>
      </c>
      <c r="C13" s="69" t="s">
        <v>16</v>
      </c>
      <c r="D13" s="69" t="s">
        <v>17</v>
      </c>
      <c r="E13" s="70"/>
      <c r="F13" s="70"/>
      <c r="G13" s="176">
        <f aca="true" t="shared" si="0" ref="G13:H15">G14</f>
        <v>2392.4</v>
      </c>
      <c r="H13" s="29">
        <f t="shared" si="0"/>
        <v>2289.2</v>
      </c>
      <c r="I13" s="177">
        <f>H13/G13*100</f>
        <v>95.6863400769102</v>
      </c>
    </row>
    <row r="14" spans="1:9" ht="50.25" customHeight="1">
      <c r="A14" s="71" t="s">
        <v>25</v>
      </c>
      <c r="B14" s="72" t="s">
        <v>51</v>
      </c>
      <c r="C14" s="73" t="s">
        <v>16</v>
      </c>
      <c r="D14" s="73" t="s">
        <v>17</v>
      </c>
      <c r="E14" s="73" t="s">
        <v>23</v>
      </c>
      <c r="F14" s="46"/>
      <c r="G14" s="47">
        <f t="shared" si="0"/>
        <v>2392.4</v>
      </c>
      <c r="H14" s="16">
        <f t="shared" si="0"/>
        <v>2289.2</v>
      </c>
      <c r="I14" s="145">
        <f>H14/G14*100</f>
        <v>95.6863400769102</v>
      </c>
    </row>
    <row r="15" spans="1:9" ht="14.25" customHeight="1">
      <c r="A15" s="74" t="s">
        <v>90</v>
      </c>
      <c r="B15" s="72" t="s">
        <v>51</v>
      </c>
      <c r="C15" s="73" t="s">
        <v>16</v>
      </c>
      <c r="D15" s="73" t="s">
        <v>17</v>
      </c>
      <c r="E15" s="73" t="s">
        <v>91</v>
      </c>
      <c r="F15" s="75"/>
      <c r="G15" s="47">
        <f t="shared" si="0"/>
        <v>2392.4</v>
      </c>
      <c r="H15" s="16">
        <f t="shared" si="0"/>
        <v>2289.2</v>
      </c>
      <c r="I15" s="145">
        <f>H15/G15*100</f>
        <v>95.6863400769102</v>
      </c>
    </row>
    <row r="16" spans="1:9" ht="30" customHeight="1">
      <c r="A16" s="71" t="s">
        <v>169</v>
      </c>
      <c r="B16" s="72" t="s">
        <v>51</v>
      </c>
      <c r="C16" s="73" t="s">
        <v>16</v>
      </c>
      <c r="D16" s="73" t="s">
        <v>17</v>
      </c>
      <c r="E16" s="73" t="s">
        <v>91</v>
      </c>
      <c r="F16" s="75" t="s">
        <v>127</v>
      </c>
      <c r="G16" s="47">
        <v>2392.4</v>
      </c>
      <c r="H16" s="16">
        <v>2289.2</v>
      </c>
      <c r="I16" s="145">
        <f>H16/G16*100</f>
        <v>95.6863400769102</v>
      </c>
    </row>
    <row r="17" spans="1:9" ht="39.75" customHeight="1">
      <c r="A17" s="67" t="s">
        <v>92</v>
      </c>
      <c r="B17" s="68" t="s">
        <v>51</v>
      </c>
      <c r="C17" s="69" t="s">
        <v>16</v>
      </c>
      <c r="D17" s="69" t="s">
        <v>31</v>
      </c>
      <c r="E17" s="70"/>
      <c r="F17" s="70"/>
      <c r="G17" s="132">
        <f>G18+G25</f>
        <v>25175</v>
      </c>
      <c r="H17" s="132">
        <f>H18+H25</f>
        <v>23598.1</v>
      </c>
      <c r="I17" s="145">
        <f aca="true" t="shared" si="1" ref="I17:I78">H17/G17*100</f>
        <v>93.73624627606752</v>
      </c>
    </row>
    <row r="18" spans="1:9" ht="63.75" customHeight="1">
      <c r="A18" s="71" t="s">
        <v>25</v>
      </c>
      <c r="B18" s="72" t="s">
        <v>51</v>
      </c>
      <c r="C18" s="73" t="s">
        <v>16</v>
      </c>
      <c r="D18" s="73" t="s">
        <v>31</v>
      </c>
      <c r="E18" s="73" t="s">
        <v>23</v>
      </c>
      <c r="F18" s="46"/>
      <c r="G18" s="133">
        <f>G19</f>
        <v>24768.8</v>
      </c>
      <c r="H18" s="16">
        <f>H19</f>
        <v>23191.899999999998</v>
      </c>
      <c r="I18" s="145">
        <f t="shared" si="1"/>
        <v>93.63352281903039</v>
      </c>
    </row>
    <row r="19" spans="1:9" ht="17.25" customHeight="1">
      <c r="A19" s="74" t="s">
        <v>3</v>
      </c>
      <c r="B19" s="72" t="s">
        <v>51</v>
      </c>
      <c r="C19" s="73" t="s">
        <v>16</v>
      </c>
      <c r="D19" s="73" t="s">
        <v>31</v>
      </c>
      <c r="E19" s="73" t="s">
        <v>24</v>
      </c>
      <c r="F19" s="73"/>
      <c r="G19" s="133">
        <f>G20+G21+G22+G24+G23</f>
        <v>24768.8</v>
      </c>
      <c r="H19" s="133">
        <f>H20+H21+H22+H24+H23</f>
        <v>23191.899999999998</v>
      </c>
      <c r="I19" s="145">
        <f t="shared" si="1"/>
        <v>93.63352281903039</v>
      </c>
    </row>
    <row r="20" spans="1:9" ht="24.75" customHeight="1">
      <c r="A20" s="71" t="s">
        <v>169</v>
      </c>
      <c r="B20" s="72" t="s">
        <v>51</v>
      </c>
      <c r="C20" s="73" t="s">
        <v>16</v>
      </c>
      <c r="D20" s="73" t="s">
        <v>31</v>
      </c>
      <c r="E20" s="73" t="s">
        <v>128</v>
      </c>
      <c r="F20" s="73">
        <v>120</v>
      </c>
      <c r="G20" s="133">
        <f>16256.1+3184</f>
        <v>19440.1</v>
      </c>
      <c r="H20" s="16">
        <f>15114.3+3184.2</f>
        <v>18298.5</v>
      </c>
      <c r="I20" s="145">
        <f t="shared" si="1"/>
        <v>94.1276022242684</v>
      </c>
    </row>
    <row r="21" spans="1:9" ht="36.75" customHeight="1">
      <c r="A21" s="71" t="s">
        <v>286</v>
      </c>
      <c r="B21" s="72" t="s">
        <v>51</v>
      </c>
      <c r="C21" s="73" t="s">
        <v>16</v>
      </c>
      <c r="D21" s="73" t="s">
        <v>31</v>
      </c>
      <c r="E21" s="73" t="s">
        <v>128</v>
      </c>
      <c r="F21" s="75" t="s">
        <v>130</v>
      </c>
      <c r="G21" s="133">
        <v>1104.5</v>
      </c>
      <c r="H21" s="16">
        <v>1038.6</v>
      </c>
      <c r="I21" s="145">
        <f t="shared" si="1"/>
        <v>94.0334993209597</v>
      </c>
    </row>
    <row r="22" spans="1:9" ht="30.75" customHeight="1">
      <c r="A22" s="71" t="s">
        <v>263</v>
      </c>
      <c r="B22" s="72" t="s">
        <v>51</v>
      </c>
      <c r="C22" s="73" t="s">
        <v>16</v>
      </c>
      <c r="D22" s="73" t="s">
        <v>31</v>
      </c>
      <c r="E22" s="73" t="s">
        <v>128</v>
      </c>
      <c r="F22" s="75" t="s">
        <v>129</v>
      </c>
      <c r="G22" s="133">
        <v>3937.2</v>
      </c>
      <c r="H22" s="16">
        <v>3587.8</v>
      </c>
      <c r="I22" s="145">
        <f t="shared" si="1"/>
        <v>91.12567306715434</v>
      </c>
    </row>
    <row r="23" spans="1:9" ht="24" customHeight="1">
      <c r="A23" s="71" t="s">
        <v>167</v>
      </c>
      <c r="B23" s="72" t="s">
        <v>51</v>
      </c>
      <c r="C23" s="73" t="s">
        <v>16</v>
      </c>
      <c r="D23" s="73" t="s">
        <v>31</v>
      </c>
      <c r="E23" s="73" t="s">
        <v>128</v>
      </c>
      <c r="F23" s="75" t="s">
        <v>131</v>
      </c>
      <c r="G23" s="133">
        <v>40</v>
      </c>
      <c r="H23" s="16">
        <v>32.5</v>
      </c>
      <c r="I23" s="145">
        <f t="shared" si="1"/>
        <v>81.25</v>
      </c>
    </row>
    <row r="24" spans="1:9" ht="26.25" customHeight="1">
      <c r="A24" s="71" t="s">
        <v>168</v>
      </c>
      <c r="B24" s="72" t="s">
        <v>51</v>
      </c>
      <c r="C24" s="73" t="s">
        <v>16</v>
      </c>
      <c r="D24" s="73" t="s">
        <v>31</v>
      </c>
      <c r="E24" s="73" t="s">
        <v>128</v>
      </c>
      <c r="F24" s="75" t="s">
        <v>166</v>
      </c>
      <c r="G24" s="133">
        <v>247</v>
      </c>
      <c r="H24" s="16">
        <v>234.5</v>
      </c>
      <c r="I24" s="145">
        <f t="shared" si="1"/>
        <v>94.93927125506073</v>
      </c>
    </row>
    <row r="25" spans="1:9" ht="60.75" customHeight="1">
      <c r="A25" s="71" t="s">
        <v>107</v>
      </c>
      <c r="B25" s="72" t="s">
        <v>51</v>
      </c>
      <c r="C25" s="73" t="s">
        <v>16</v>
      </c>
      <c r="D25" s="73" t="s">
        <v>31</v>
      </c>
      <c r="E25" s="73" t="s">
        <v>106</v>
      </c>
      <c r="F25" s="75"/>
      <c r="G25" s="133">
        <f>G26</f>
        <v>406.2</v>
      </c>
      <c r="H25" s="101">
        <f>H26</f>
        <v>406.2</v>
      </c>
      <c r="I25" s="145">
        <f t="shared" si="1"/>
        <v>100</v>
      </c>
    </row>
    <row r="26" spans="1:9" ht="12.75" customHeight="1">
      <c r="A26" s="71" t="s">
        <v>103</v>
      </c>
      <c r="B26" s="72" t="s">
        <v>51</v>
      </c>
      <c r="C26" s="73" t="s">
        <v>16</v>
      </c>
      <c r="D26" s="73" t="s">
        <v>31</v>
      </c>
      <c r="E26" s="73" t="s">
        <v>106</v>
      </c>
      <c r="F26" s="53">
        <v>540</v>
      </c>
      <c r="G26" s="133">
        <v>406.2</v>
      </c>
      <c r="H26" s="101">
        <v>406.2</v>
      </c>
      <c r="I26" s="145">
        <f t="shared" si="1"/>
        <v>100</v>
      </c>
    </row>
    <row r="27" spans="1:9" ht="37.5" customHeight="1">
      <c r="A27" s="71" t="s">
        <v>105</v>
      </c>
      <c r="B27" s="72" t="s">
        <v>51</v>
      </c>
      <c r="C27" s="73" t="s">
        <v>16</v>
      </c>
      <c r="D27" s="73" t="s">
        <v>108</v>
      </c>
      <c r="E27" s="73"/>
      <c r="F27" s="53"/>
      <c r="G27" s="134">
        <f>G28</f>
        <v>490.3</v>
      </c>
      <c r="H27" s="16">
        <f>H28</f>
        <v>490.3</v>
      </c>
      <c r="I27" s="145">
        <f t="shared" si="1"/>
        <v>100</v>
      </c>
    </row>
    <row r="28" spans="1:9" ht="62.25" customHeight="1">
      <c r="A28" s="71" t="s">
        <v>107</v>
      </c>
      <c r="B28" s="72" t="s">
        <v>51</v>
      </c>
      <c r="C28" s="73" t="s">
        <v>16</v>
      </c>
      <c r="D28" s="73" t="s">
        <v>108</v>
      </c>
      <c r="E28" s="73" t="s">
        <v>106</v>
      </c>
      <c r="F28" s="53"/>
      <c r="G28" s="133">
        <f>G29</f>
        <v>490.3</v>
      </c>
      <c r="H28" s="16">
        <f>H29</f>
        <v>490.3</v>
      </c>
      <c r="I28" s="145">
        <f t="shared" si="1"/>
        <v>100</v>
      </c>
    </row>
    <row r="29" spans="1:9" ht="13.5" customHeight="1">
      <c r="A29" s="71" t="s">
        <v>103</v>
      </c>
      <c r="B29" s="72" t="s">
        <v>51</v>
      </c>
      <c r="C29" s="73" t="s">
        <v>16</v>
      </c>
      <c r="D29" s="73" t="s">
        <v>108</v>
      </c>
      <c r="E29" s="73" t="s">
        <v>106</v>
      </c>
      <c r="F29" s="53">
        <v>540</v>
      </c>
      <c r="G29" s="133">
        <v>490.3</v>
      </c>
      <c r="H29" s="16">
        <v>490.3</v>
      </c>
      <c r="I29" s="145">
        <f t="shared" si="1"/>
        <v>100</v>
      </c>
    </row>
    <row r="30" spans="1:9" ht="27" customHeight="1">
      <c r="A30" s="74" t="s">
        <v>302</v>
      </c>
      <c r="B30" s="72" t="s">
        <v>51</v>
      </c>
      <c r="C30" s="73" t="s">
        <v>16</v>
      </c>
      <c r="D30" s="73" t="s">
        <v>301</v>
      </c>
      <c r="E30" s="73"/>
      <c r="F30" s="53"/>
      <c r="G30" s="133">
        <f>G31</f>
        <v>819.4</v>
      </c>
      <c r="H30" s="133">
        <f>H31</f>
        <v>819.4</v>
      </c>
      <c r="I30" s="145">
        <f t="shared" si="1"/>
        <v>100</v>
      </c>
    </row>
    <row r="31" spans="1:9" ht="28.5" customHeight="1">
      <c r="A31" s="80" t="s">
        <v>114</v>
      </c>
      <c r="B31" s="72" t="s">
        <v>51</v>
      </c>
      <c r="C31" s="73" t="s">
        <v>16</v>
      </c>
      <c r="D31" s="73" t="s">
        <v>301</v>
      </c>
      <c r="E31" s="46" t="s">
        <v>13</v>
      </c>
      <c r="F31" s="53"/>
      <c r="G31" s="133">
        <f>G32</f>
        <v>819.4</v>
      </c>
      <c r="H31" s="133">
        <f>H32</f>
        <v>819.4</v>
      </c>
      <c r="I31" s="145">
        <f t="shared" si="1"/>
        <v>100</v>
      </c>
    </row>
    <row r="32" spans="1:9" ht="26.25" customHeight="1">
      <c r="A32" s="71" t="s">
        <v>263</v>
      </c>
      <c r="B32" s="72" t="s">
        <v>51</v>
      </c>
      <c r="C32" s="73" t="s">
        <v>16</v>
      </c>
      <c r="D32" s="73" t="s">
        <v>301</v>
      </c>
      <c r="E32" s="46" t="s">
        <v>13</v>
      </c>
      <c r="F32" s="75" t="s">
        <v>129</v>
      </c>
      <c r="G32" s="133">
        <v>819.4</v>
      </c>
      <c r="H32" s="16">
        <v>819.4</v>
      </c>
      <c r="I32" s="145">
        <f t="shared" si="1"/>
        <v>100</v>
      </c>
    </row>
    <row r="33" spans="1:9" ht="12.75" customHeight="1">
      <c r="A33" s="71" t="s">
        <v>22</v>
      </c>
      <c r="B33" s="53" t="s">
        <v>51</v>
      </c>
      <c r="C33" s="53" t="s">
        <v>16</v>
      </c>
      <c r="D33" s="53">
        <v>11</v>
      </c>
      <c r="E33" s="53"/>
      <c r="F33" s="53"/>
      <c r="G33" s="135">
        <f aca="true" t="shared" si="2" ref="G33:H35">G34</f>
        <v>500</v>
      </c>
      <c r="H33" s="135">
        <f t="shared" si="2"/>
        <v>0</v>
      </c>
      <c r="I33" s="145">
        <f t="shared" si="1"/>
        <v>0</v>
      </c>
    </row>
    <row r="34" spans="1:9" ht="13.5" customHeight="1">
      <c r="A34" s="71" t="s">
        <v>22</v>
      </c>
      <c r="B34" s="53" t="s">
        <v>51</v>
      </c>
      <c r="C34" s="53" t="s">
        <v>16</v>
      </c>
      <c r="D34" s="53">
        <v>11</v>
      </c>
      <c r="E34" s="53" t="s">
        <v>93</v>
      </c>
      <c r="F34" s="53"/>
      <c r="G34" s="133">
        <f t="shared" si="2"/>
        <v>500</v>
      </c>
      <c r="H34" s="133">
        <f t="shared" si="2"/>
        <v>0</v>
      </c>
      <c r="I34" s="145">
        <f t="shared" si="1"/>
        <v>0</v>
      </c>
    </row>
    <row r="35" spans="1:9" ht="12" customHeight="1">
      <c r="A35" s="71" t="s">
        <v>47</v>
      </c>
      <c r="B35" s="53" t="s">
        <v>51</v>
      </c>
      <c r="C35" s="53" t="s">
        <v>16</v>
      </c>
      <c r="D35" s="53">
        <v>11</v>
      </c>
      <c r="E35" s="53" t="s">
        <v>94</v>
      </c>
      <c r="F35" s="53"/>
      <c r="G35" s="133">
        <f t="shared" si="2"/>
        <v>500</v>
      </c>
      <c r="H35" s="133">
        <f t="shared" si="2"/>
        <v>0</v>
      </c>
      <c r="I35" s="145">
        <f t="shared" si="1"/>
        <v>0</v>
      </c>
    </row>
    <row r="36" spans="1:9" ht="14.25" customHeight="1">
      <c r="A36" s="71" t="s">
        <v>170</v>
      </c>
      <c r="B36" s="53" t="s">
        <v>51</v>
      </c>
      <c r="C36" s="53" t="s">
        <v>16</v>
      </c>
      <c r="D36" s="53">
        <v>11</v>
      </c>
      <c r="E36" s="53" t="s">
        <v>94</v>
      </c>
      <c r="F36" s="53">
        <v>870</v>
      </c>
      <c r="G36" s="133">
        <v>500</v>
      </c>
      <c r="H36" s="16">
        <v>0</v>
      </c>
      <c r="I36" s="145">
        <f t="shared" si="1"/>
        <v>0</v>
      </c>
    </row>
    <row r="37" spans="1:9" ht="12.75" customHeight="1">
      <c r="A37" s="74" t="s">
        <v>4</v>
      </c>
      <c r="B37" s="72" t="s">
        <v>51</v>
      </c>
      <c r="C37" s="73" t="s">
        <v>16</v>
      </c>
      <c r="D37" s="73">
        <v>13</v>
      </c>
      <c r="E37" s="73"/>
      <c r="F37" s="73"/>
      <c r="G37" s="133">
        <f>G38+G42</f>
        <v>180.29999999999998</v>
      </c>
      <c r="H37" s="133">
        <f>H38+H42</f>
        <v>79.8</v>
      </c>
      <c r="I37" s="145">
        <f t="shared" si="1"/>
        <v>44.25956738768719</v>
      </c>
    </row>
    <row r="38" spans="1:9" ht="49.5" customHeight="1">
      <c r="A38" s="71" t="s">
        <v>216</v>
      </c>
      <c r="B38" s="76" t="s">
        <v>51</v>
      </c>
      <c r="C38" s="73" t="s">
        <v>16</v>
      </c>
      <c r="D38" s="77">
        <v>13</v>
      </c>
      <c r="E38" s="73" t="s">
        <v>219</v>
      </c>
      <c r="F38" s="77"/>
      <c r="G38" s="140">
        <f aca="true" t="shared" si="3" ref="G38:H40">G39</f>
        <v>176.6</v>
      </c>
      <c r="H38" s="101">
        <f t="shared" si="3"/>
        <v>76.1</v>
      </c>
      <c r="I38" s="145">
        <f t="shared" si="1"/>
        <v>43.091732729331824</v>
      </c>
    </row>
    <row r="39" spans="1:9" ht="42" customHeight="1">
      <c r="A39" s="71" t="s">
        <v>217</v>
      </c>
      <c r="B39" s="76" t="s">
        <v>51</v>
      </c>
      <c r="C39" s="73" t="s">
        <v>16</v>
      </c>
      <c r="D39" s="77">
        <v>13</v>
      </c>
      <c r="E39" s="73" t="s">
        <v>220</v>
      </c>
      <c r="F39" s="77"/>
      <c r="G39" s="140">
        <f t="shared" si="3"/>
        <v>176.6</v>
      </c>
      <c r="H39" s="101">
        <f t="shared" si="3"/>
        <v>76.1</v>
      </c>
      <c r="I39" s="145">
        <f t="shared" si="1"/>
        <v>43.091732729331824</v>
      </c>
    </row>
    <row r="40" spans="1:9" ht="12.75" customHeight="1">
      <c r="A40" s="71" t="s">
        <v>218</v>
      </c>
      <c r="B40" s="76" t="s">
        <v>51</v>
      </c>
      <c r="C40" s="73" t="s">
        <v>16</v>
      </c>
      <c r="D40" s="77">
        <v>13</v>
      </c>
      <c r="E40" s="73" t="s">
        <v>221</v>
      </c>
      <c r="F40" s="77"/>
      <c r="G40" s="140">
        <f t="shared" si="3"/>
        <v>176.6</v>
      </c>
      <c r="H40" s="101">
        <f t="shared" si="3"/>
        <v>76.1</v>
      </c>
      <c r="I40" s="145">
        <f t="shared" si="1"/>
        <v>43.091732729331824</v>
      </c>
    </row>
    <row r="41" spans="1:9" ht="27" customHeight="1">
      <c r="A41" s="71" t="s">
        <v>263</v>
      </c>
      <c r="B41" s="76" t="s">
        <v>51</v>
      </c>
      <c r="C41" s="73" t="s">
        <v>16</v>
      </c>
      <c r="D41" s="77">
        <v>13</v>
      </c>
      <c r="E41" s="73" t="s">
        <v>221</v>
      </c>
      <c r="F41" s="77">
        <v>244</v>
      </c>
      <c r="G41" s="140">
        <v>176.6</v>
      </c>
      <c r="H41" s="101">
        <v>76.1</v>
      </c>
      <c r="I41" s="145">
        <f t="shared" si="1"/>
        <v>43.091732729331824</v>
      </c>
    </row>
    <row r="42" spans="1:9" ht="62.25" customHeight="1">
      <c r="A42" s="71" t="s">
        <v>107</v>
      </c>
      <c r="B42" s="76" t="s">
        <v>51</v>
      </c>
      <c r="C42" s="77" t="s">
        <v>16</v>
      </c>
      <c r="D42" s="77">
        <v>13</v>
      </c>
      <c r="E42" s="73" t="s">
        <v>106</v>
      </c>
      <c r="F42" s="77"/>
      <c r="G42" s="136">
        <f>G43</f>
        <v>3.7</v>
      </c>
      <c r="H42" s="16">
        <f>H43</f>
        <v>3.7</v>
      </c>
      <c r="I42" s="145">
        <f t="shared" si="1"/>
        <v>100</v>
      </c>
    </row>
    <row r="43" spans="1:9" ht="12.75" customHeight="1">
      <c r="A43" s="71" t="s">
        <v>103</v>
      </c>
      <c r="B43" s="72" t="s">
        <v>51</v>
      </c>
      <c r="C43" s="73" t="s">
        <v>16</v>
      </c>
      <c r="D43" s="73">
        <v>13</v>
      </c>
      <c r="E43" s="73" t="s">
        <v>106</v>
      </c>
      <c r="F43" s="53">
        <v>540</v>
      </c>
      <c r="G43" s="175">
        <v>3.7</v>
      </c>
      <c r="H43" s="16">
        <v>3.7</v>
      </c>
      <c r="I43" s="145">
        <f t="shared" si="1"/>
        <v>100</v>
      </c>
    </row>
    <row r="44" spans="1:9" ht="17.25" customHeight="1">
      <c r="A44" s="119" t="s">
        <v>26</v>
      </c>
      <c r="B44" s="118" t="s">
        <v>51</v>
      </c>
      <c r="C44" s="123" t="s">
        <v>17</v>
      </c>
      <c r="D44" s="124"/>
      <c r="E44" s="124"/>
      <c r="F44" s="124"/>
      <c r="G44" s="137">
        <f aca="true" t="shared" si="4" ref="G44:H47">G45</f>
        <v>236</v>
      </c>
      <c r="H44" s="12">
        <f t="shared" si="4"/>
        <v>235.9</v>
      </c>
      <c r="I44" s="145">
        <f t="shared" si="1"/>
        <v>99.95762711864407</v>
      </c>
    </row>
    <row r="45" spans="1:9" ht="22.5" customHeight="1">
      <c r="A45" s="74" t="s">
        <v>0</v>
      </c>
      <c r="B45" s="72" t="s">
        <v>51</v>
      </c>
      <c r="C45" s="73" t="s">
        <v>17</v>
      </c>
      <c r="D45" s="73" t="s">
        <v>29</v>
      </c>
      <c r="E45" s="73"/>
      <c r="F45" s="79"/>
      <c r="G45" s="133">
        <f t="shared" si="4"/>
        <v>236</v>
      </c>
      <c r="H45" s="16">
        <f t="shared" si="4"/>
        <v>235.9</v>
      </c>
      <c r="I45" s="145">
        <f t="shared" si="1"/>
        <v>99.95762711864407</v>
      </c>
    </row>
    <row r="46" spans="1:9" ht="24.75" customHeight="1">
      <c r="A46" s="74" t="s">
        <v>48</v>
      </c>
      <c r="B46" s="72" t="s">
        <v>51</v>
      </c>
      <c r="C46" s="73" t="s">
        <v>17</v>
      </c>
      <c r="D46" s="73" t="s">
        <v>29</v>
      </c>
      <c r="E46" s="46" t="s">
        <v>95</v>
      </c>
      <c r="F46" s="79"/>
      <c r="G46" s="133">
        <f t="shared" si="4"/>
        <v>236</v>
      </c>
      <c r="H46" s="16">
        <f t="shared" si="4"/>
        <v>235.9</v>
      </c>
      <c r="I46" s="145">
        <f t="shared" si="1"/>
        <v>99.95762711864407</v>
      </c>
    </row>
    <row r="47" spans="1:9" ht="51.75" customHeight="1">
      <c r="A47" s="80" t="s">
        <v>38</v>
      </c>
      <c r="B47" s="72" t="s">
        <v>51</v>
      </c>
      <c r="C47" s="73" t="s">
        <v>17</v>
      </c>
      <c r="D47" s="73" t="s">
        <v>29</v>
      </c>
      <c r="E47" s="46" t="s">
        <v>96</v>
      </c>
      <c r="F47" s="79"/>
      <c r="G47" s="133">
        <f t="shared" si="4"/>
        <v>236</v>
      </c>
      <c r="H47" s="16">
        <f t="shared" si="4"/>
        <v>235.9</v>
      </c>
      <c r="I47" s="145">
        <f t="shared" si="1"/>
        <v>99.95762711864407</v>
      </c>
    </row>
    <row r="48" spans="1:9" ht="24" customHeight="1">
      <c r="A48" s="80" t="s">
        <v>32</v>
      </c>
      <c r="B48" s="72" t="s">
        <v>51</v>
      </c>
      <c r="C48" s="73" t="s">
        <v>17</v>
      </c>
      <c r="D48" s="73" t="s">
        <v>29</v>
      </c>
      <c r="E48" s="46" t="s">
        <v>96</v>
      </c>
      <c r="F48" s="75" t="s">
        <v>132</v>
      </c>
      <c r="G48" s="133">
        <v>236</v>
      </c>
      <c r="H48" s="16">
        <v>235.9</v>
      </c>
      <c r="I48" s="145">
        <f t="shared" si="1"/>
        <v>99.95762711864407</v>
      </c>
    </row>
    <row r="49" spans="1:9" ht="36.75" customHeight="1">
      <c r="A49" s="119" t="s">
        <v>27</v>
      </c>
      <c r="B49" s="78" t="s">
        <v>51</v>
      </c>
      <c r="C49" s="111" t="s">
        <v>29</v>
      </c>
      <c r="D49" s="111"/>
      <c r="E49" s="112"/>
      <c r="F49" s="111"/>
      <c r="G49" s="138">
        <f>G50+G56</f>
        <v>1400</v>
      </c>
      <c r="H49" s="12">
        <f>H50+H56</f>
        <v>1109.7</v>
      </c>
      <c r="I49" s="145">
        <f t="shared" si="1"/>
        <v>79.26428571428572</v>
      </c>
    </row>
    <row r="50" spans="1:9" ht="63" customHeight="1">
      <c r="A50" s="83" t="s">
        <v>37</v>
      </c>
      <c r="B50" s="68" t="s">
        <v>51</v>
      </c>
      <c r="C50" s="69" t="s">
        <v>29</v>
      </c>
      <c r="D50" s="69" t="s">
        <v>12</v>
      </c>
      <c r="E50" s="70"/>
      <c r="F50" s="70"/>
      <c r="G50" s="139">
        <f>G51</f>
        <v>730</v>
      </c>
      <c r="H50" s="16">
        <f>H51</f>
        <v>580.3000000000001</v>
      </c>
      <c r="I50" s="145">
        <f t="shared" si="1"/>
        <v>79.4931506849315</v>
      </c>
    </row>
    <row r="51" spans="1:9" ht="87.75" customHeight="1">
      <c r="A51" s="80" t="s">
        <v>174</v>
      </c>
      <c r="B51" s="72" t="s">
        <v>51</v>
      </c>
      <c r="C51" s="73" t="s">
        <v>29</v>
      </c>
      <c r="D51" s="73" t="s">
        <v>12</v>
      </c>
      <c r="E51" s="46" t="s">
        <v>133</v>
      </c>
      <c r="F51" s="73"/>
      <c r="G51" s="133">
        <f>G52+G54</f>
        <v>730</v>
      </c>
      <c r="H51" s="16">
        <f>H52+H54</f>
        <v>580.3000000000001</v>
      </c>
      <c r="I51" s="145">
        <f t="shared" si="1"/>
        <v>79.4931506849315</v>
      </c>
    </row>
    <row r="52" spans="1:9" ht="36.75" customHeight="1">
      <c r="A52" s="80" t="s">
        <v>176</v>
      </c>
      <c r="B52" s="72" t="s">
        <v>51</v>
      </c>
      <c r="C52" s="73" t="s">
        <v>29</v>
      </c>
      <c r="D52" s="73" t="s">
        <v>12</v>
      </c>
      <c r="E52" s="46" t="s">
        <v>152</v>
      </c>
      <c r="F52" s="73"/>
      <c r="G52" s="133">
        <f>G53</f>
        <v>122</v>
      </c>
      <c r="H52" s="16">
        <f>H53</f>
        <v>56.2</v>
      </c>
      <c r="I52" s="145">
        <f t="shared" si="1"/>
        <v>46.06557377049181</v>
      </c>
    </row>
    <row r="53" spans="1:9" ht="35.25" customHeight="1">
      <c r="A53" s="80" t="s">
        <v>264</v>
      </c>
      <c r="B53" s="72" t="s">
        <v>51</v>
      </c>
      <c r="C53" s="73" t="s">
        <v>29</v>
      </c>
      <c r="D53" s="73" t="s">
        <v>12</v>
      </c>
      <c r="E53" s="46" t="s">
        <v>152</v>
      </c>
      <c r="F53" s="73">
        <v>244</v>
      </c>
      <c r="G53" s="133">
        <v>122</v>
      </c>
      <c r="H53" s="16">
        <v>56.2</v>
      </c>
      <c r="I53" s="145">
        <f t="shared" si="1"/>
        <v>46.06557377049181</v>
      </c>
    </row>
    <row r="54" spans="1:9" ht="39.75" customHeight="1">
      <c r="A54" s="80" t="s">
        <v>222</v>
      </c>
      <c r="B54" s="72" t="s">
        <v>51</v>
      </c>
      <c r="C54" s="73" t="s">
        <v>29</v>
      </c>
      <c r="D54" s="73" t="s">
        <v>12</v>
      </c>
      <c r="E54" s="46" t="s">
        <v>177</v>
      </c>
      <c r="F54" s="73"/>
      <c r="G54" s="133">
        <f>G55</f>
        <v>608</v>
      </c>
      <c r="H54" s="16">
        <f>H55</f>
        <v>524.1</v>
      </c>
      <c r="I54" s="145">
        <f t="shared" si="1"/>
        <v>86.20065789473685</v>
      </c>
    </row>
    <row r="55" spans="1:9" ht="36" customHeight="1">
      <c r="A55" s="80" t="s">
        <v>265</v>
      </c>
      <c r="B55" s="72" t="s">
        <v>51</v>
      </c>
      <c r="C55" s="73" t="s">
        <v>29</v>
      </c>
      <c r="D55" s="73" t="s">
        <v>12</v>
      </c>
      <c r="E55" s="46" t="s">
        <v>177</v>
      </c>
      <c r="F55" s="73">
        <v>244</v>
      </c>
      <c r="G55" s="133">
        <v>608</v>
      </c>
      <c r="H55" s="16">
        <v>524.1</v>
      </c>
      <c r="I55" s="145">
        <f t="shared" si="1"/>
        <v>86.20065789473685</v>
      </c>
    </row>
    <row r="56" spans="1:9" ht="36.75" customHeight="1">
      <c r="A56" s="71" t="s">
        <v>43</v>
      </c>
      <c r="B56" s="128" t="s">
        <v>51</v>
      </c>
      <c r="C56" s="75" t="s">
        <v>29</v>
      </c>
      <c r="D56" s="75" t="s">
        <v>49</v>
      </c>
      <c r="E56" s="81"/>
      <c r="F56" s="73"/>
      <c r="G56" s="133">
        <f>G57</f>
        <v>670</v>
      </c>
      <c r="H56" s="16">
        <f>H57</f>
        <v>529.4</v>
      </c>
      <c r="I56" s="145">
        <f t="shared" si="1"/>
        <v>79.01492537313433</v>
      </c>
    </row>
    <row r="57" spans="1:9" ht="93.75" customHeight="1">
      <c r="A57" s="80" t="s">
        <v>174</v>
      </c>
      <c r="B57" s="72" t="s">
        <v>51</v>
      </c>
      <c r="C57" s="75" t="s">
        <v>29</v>
      </c>
      <c r="D57" s="75" t="s">
        <v>49</v>
      </c>
      <c r="E57" s="81" t="s">
        <v>133</v>
      </c>
      <c r="F57" s="73"/>
      <c r="G57" s="133">
        <f>G59</f>
        <v>670</v>
      </c>
      <c r="H57" s="16">
        <f>H58</f>
        <v>529.4</v>
      </c>
      <c r="I57" s="145">
        <f t="shared" si="1"/>
        <v>79.01492537313433</v>
      </c>
    </row>
    <row r="58" spans="1:9" ht="39" customHeight="1">
      <c r="A58" s="114" t="s">
        <v>179</v>
      </c>
      <c r="B58" s="72" t="s">
        <v>51</v>
      </c>
      <c r="C58" s="75" t="s">
        <v>29</v>
      </c>
      <c r="D58" s="75" t="s">
        <v>49</v>
      </c>
      <c r="E58" s="81" t="s">
        <v>151</v>
      </c>
      <c r="F58" s="77"/>
      <c r="G58" s="140">
        <f>G59</f>
        <v>670</v>
      </c>
      <c r="H58" s="16">
        <f>H59</f>
        <v>529.4</v>
      </c>
      <c r="I58" s="145">
        <f t="shared" si="1"/>
        <v>79.01492537313433</v>
      </c>
    </row>
    <row r="59" spans="1:9" ht="30.75" customHeight="1">
      <c r="A59" s="80" t="s">
        <v>264</v>
      </c>
      <c r="B59" s="76" t="s">
        <v>51</v>
      </c>
      <c r="C59" s="84" t="s">
        <v>29</v>
      </c>
      <c r="D59" s="84" t="s">
        <v>49</v>
      </c>
      <c r="E59" s="81" t="s">
        <v>151</v>
      </c>
      <c r="F59" s="77">
        <v>242</v>
      </c>
      <c r="G59" s="140">
        <v>670</v>
      </c>
      <c r="H59" s="16">
        <v>529.4</v>
      </c>
      <c r="I59" s="145">
        <f t="shared" si="1"/>
        <v>79.01492537313433</v>
      </c>
    </row>
    <row r="60" spans="1:9" ht="18.75" customHeight="1">
      <c r="A60" s="119" t="s">
        <v>44</v>
      </c>
      <c r="B60" s="78" t="s">
        <v>51</v>
      </c>
      <c r="C60" s="111" t="s">
        <v>31</v>
      </c>
      <c r="D60" s="111"/>
      <c r="E60" s="112"/>
      <c r="F60" s="112"/>
      <c r="G60" s="138">
        <f>G61+G64+G76</f>
        <v>30429.9</v>
      </c>
      <c r="H60" s="138">
        <f>H61+H64+H76</f>
        <v>29477.2</v>
      </c>
      <c r="I60" s="145">
        <f t="shared" si="1"/>
        <v>96.86919772986438</v>
      </c>
    </row>
    <row r="61" spans="1:9" ht="13.5" customHeight="1">
      <c r="A61" s="71" t="s">
        <v>7</v>
      </c>
      <c r="B61" s="72" t="s">
        <v>51</v>
      </c>
      <c r="C61" s="73" t="s">
        <v>31</v>
      </c>
      <c r="D61" s="53" t="s">
        <v>1</v>
      </c>
      <c r="E61" s="46"/>
      <c r="F61" s="75"/>
      <c r="G61" s="133">
        <f>G62</f>
        <v>150</v>
      </c>
      <c r="H61" s="138">
        <f>H62</f>
        <v>102.4</v>
      </c>
      <c r="I61" s="145">
        <f t="shared" si="1"/>
        <v>68.26666666666668</v>
      </c>
    </row>
    <row r="62" spans="1:9" ht="77.25" customHeight="1">
      <c r="A62" s="71" t="s">
        <v>145</v>
      </c>
      <c r="B62" s="72" t="s">
        <v>51</v>
      </c>
      <c r="C62" s="73" t="s">
        <v>31</v>
      </c>
      <c r="D62" s="53" t="s">
        <v>1</v>
      </c>
      <c r="E62" s="46" t="s">
        <v>144</v>
      </c>
      <c r="F62" s="75"/>
      <c r="G62" s="133">
        <f>G63</f>
        <v>150</v>
      </c>
      <c r="H62" s="16">
        <f>H63</f>
        <v>102.4</v>
      </c>
      <c r="I62" s="145">
        <f t="shared" si="1"/>
        <v>68.26666666666668</v>
      </c>
    </row>
    <row r="63" spans="1:9" ht="25.5" customHeight="1">
      <c r="A63" s="80" t="s">
        <v>265</v>
      </c>
      <c r="B63" s="72" t="s">
        <v>51</v>
      </c>
      <c r="C63" s="73" t="s">
        <v>31</v>
      </c>
      <c r="D63" s="53" t="s">
        <v>1</v>
      </c>
      <c r="E63" s="46" t="s">
        <v>144</v>
      </c>
      <c r="F63" s="75" t="s">
        <v>129</v>
      </c>
      <c r="G63" s="133">
        <v>150</v>
      </c>
      <c r="H63" s="16">
        <v>102.4</v>
      </c>
      <c r="I63" s="145">
        <f t="shared" si="1"/>
        <v>68.26666666666668</v>
      </c>
    </row>
    <row r="64" spans="1:9" ht="14.25" customHeight="1">
      <c r="A64" s="80" t="s">
        <v>8</v>
      </c>
      <c r="B64" s="53" t="s">
        <v>51</v>
      </c>
      <c r="C64" s="53" t="s">
        <v>31</v>
      </c>
      <c r="D64" s="53" t="s">
        <v>12</v>
      </c>
      <c r="E64" s="52"/>
      <c r="F64" s="52"/>
      <c r="G64" s="133">
        <f>G65</f>
        <v>27352</v>
      </c>
      <c r="H64" s="133">
        <f>H65</f>
        <v>26774.8</v>
      </c>
      <c r="I64" s="145">
        <f t="shared" si="1"/>
        <v>97.88973384030419</v>
      </c>
    </row>
    <row r="65" spans="1:9" ht="114" customHeight="1">
      <c r="A65" s="80" t="s">
        <v>180</v>
      </c>
      <c r="B65" s="86" t="s">
        <v>51</v>
      </c>
      <c r="C65" s="86" t="s">
        <v>31</v>
      </c>
      <c r="D65" s="86" t="s">
        <v>12</v>
      </c>
      <c r="E65" s="52" t="s">
        <v>173</v>
      </c>
      <c r="F65" s="53"/>
      <c r="G65" s="133">
        <f>G66+G68+G70+G72+G74</f>
        <v>27352</v>
      </c>
      <c r="H65" s="133">
        <f>H66+H68+H70+H72+H74</f>
        <v>26774.8</v>
      </c>
      <c r="I65" s="145">
        <f t="shared" si="1"/>
        <v>97.88973384030419</v>
      </c>
    </row>
    <row r="66" spans="1:9" ht="63.75">
      <c r="A66" s="80" t="s">
        <v>181</v>
      </c>
      <c r="B66" s="86" t="s">
        <v>51</v>
      </c>
      <c r="C66" s="86" t="s">
        <v>31</v>
      </c>
      <c r="D66" s="86" t="s">
        <v>12</v>
      </c>
      <c r="E66" s="52" t="s">
        <v>182</v>
      </c>
      <c r="F66" s="53"/>
      <c r="G66" s="133">
        <f>G67</f>
        <v>20</v>
      </c>
      <c r="H66" s="133">
        <f>H67</f>
        <v>14.7</v>
      </c>
      <c r="I66" s="145">
        <f t="shared" si="1"/>
        <v>73.5</v>
      </c>
    </row>
    <row r="67" spans="1:9" ht="27.75" customHeight="1">
      <c r="A67" s="80" t="s">
        <v>264</v>
      </c>
      <c r="B67" s="86" t="s">
        <v>51</v>
      </c>
      <c r="C67" s="86" t="s">
        <v>31</v>
      </c>
      <c r="D67" s="86" t="s">
        <v>12</v>
      </c>
      <c r="E67" s="52" t="s">
        <v>182</v>
      </c>
      <c r="F67" s="87">
        <v>244</v>
      </c>
      <c r="G67" s="133">
        <v>20</v>
      </c>
      <c r="H67" s="16">
        <v>14.7</v>
      </c>
      <c r="I67" s="145">
        <f t="shared" si="1"/>
        <v>73.5</v>
      </c>
    </row>
    <row r="68" spans="1:9" ht="49.5" customHeight="1">
      <c r="A68" s="80" t="s">
        <v>184</v>
      </c>
      <c r="B68" s="86" t="s">
        <v>51</v>
      </c>
      <c r="C68" s="86" t="s">
        <v>31</v>
      </c>
      <c r="D68" s="86" t="s">
        <v>12</v>
      </c>
      <c r="E68" s="52" t="s">
        <v>183</v>
      </c>
      <c r="F68" s="87"/>
      <c r="G68" s="133">
        <f>G69</f>
        <v>245</v>
      </c>
      <c r="H68" s="16">
        <f>H69</f>
        <v>87.4</v>
      </c>
      <c r="I68" s="145">
        <f t="shared" si="1"/>
        <v>35.673469387755105</v>
      </c>
    </row>
    <row r="69" spans="1:9" ht="27.75" customHeight="1">
      <c r="A69" s="80" t="s">
        <v>265</v>
      </c>
      <c r="B69" s="86" t="s">
        <v>51</v>
      </c>
      <c r="C69" s="86" t="s">
        <v>31</v>
      </c>
      <c r="D69" s="86" t="s">
        <v>12</v>
      </c>
      <c r="E69" s="52" t="s">
        <v>183</v>
      </c>
      <c r="F69" s="87">
        <v>244</v>
      </c>
      <c r="G69" s="133">
        <v>245</v>
      </c>
      <c r="H69" s="16">
        <v>87.4</v>
      </c>
      <c r="I69" s="145">
        <f t="shared" si="1"/>
        <v>35.673469387755105</v>
      </c>
    </row>
    <row r="70" spans="1:9" ht="27.75" customHeight="1">
      <c r="A70" s="80" t="s">
        <v>293</v>
      </c>
      <c r="B70" s="86" t="s">
        <v>51</v>
      </c>
      <c r="C70" s="86" t="s">
        <v>31</v>
      </c>
      <c r="D70" s="86" t="s">
        <v>12</v>
      </c>
      <c r="E70" s="52" t="s">
        <v>292</v>
      </c>
      <c r="F70" s="87"/>
      <c r="G70" s="133">
        <f>G71</f>
        <v>200</v>
      </c>
      <c r="H70" s="16">
        <f>H71</f>
        <v>199.8</v>
      </c>
      <c r="I70" s="145">
        <f t="shared" si="1"/>
        <v>99.9</v>
      </c>
    </row>
    <row r="71" spans="1:9" ht="27.75" customHeight="1">
      <c r="A71" s="80" t="s">
        <v>265</v>
      </c>
      <c r="B71" s="86" t="s">
        <v>51</v>
      </c>
      <c r="C71" s="86" t="s">
        <v>31</v>
      </c>
      <c r="D71" s="86" t="s">
        <v>12</v>
      </c>
      <c r="E71" s="52" t="s">
        <v>292</v>
      </c>
      <c r="F71" s="87">
        <v>244</v>
      </c>
      <c r="G71" s="133">
        <v>200</v>
      </c>
      <c r="H71" s="16">
        <v>199.8</v>
      </c>
      <c r="I71" s="145">
        <f t="shared" si="1"/>
        <v>99.9</v>
      </c>
    </row>
    <row r="72" spans="1:9" ht="16.5" customHeight="1">
      <c r="A72" s="80" t="s">
        <v>185</v>
      </c>
      <c r="B72" s="86" t="s">
        <v>51</v>
      </c>
      <c r="C72" s="86" t="s">
        <v>31</v>
      </c>
      <c r="D72" s="86" t="s">
        <v>12</v>
      </c>
      <c r="E72" s="52" t="s">
        <v>186</v>
      </c>
      <c r="F72" s="87"/>
      <c r="G72" s="133">
        <f>G73</f>
        <v>4186</v>
      </c>
      <c r="H72" s="16">
        <f>H73</f>
        <v>4055.6</v>
      </c>
      <c r="I72" s="145">
        <f t="shared" si="1"/>
        <v>96.88485427615862</v>
      </c>
    </row>
    <row r="73" spans="1:9" ht="27.75" customHeight="1">
      <c r="A73" s="80" t="s">
        <v>265</v>
      </c>
      <c r="B73" s="86" t="s">
        <v>51</v>
      </c>
      <c r="C73" s="86" t="s">
        <v>31</v>
      </c>
      <c r="D73" s="86" t="s">
        <v>12</v>
      </c>
      <c r="E73" s="52" t="s">
        <v>186</v>
      </c>
      <c r="F73" s="87">
        <v>244</v>
      </c>
      <c r="G73" s="133">
        <v>4186</v>
      </c>
      <c r="H73" s="16">
        <v>4055.6</v>
      </c>
      <c r="I73" s="145">
        <f t="shared" si="1"/>
        <v>96.88485427615862</v>
      </c>
    </row>
    <row r="74" spans="1:9" ht="27.75" customHeight="1">
      <c r="A74" s="80" t="s">
        <v>187</v>
      </c>
      <c r="B74" s="86" t="s">
        <v>51</v>
      </c>
      <c r="C74" s="86" t="s">
        <v>31</v>
      </c>
      <c r="D74" s="86" t="s">
        <v>12</v>
      </c>
      <c r="E74" s="52" t="s">
        <v>188</v>
      </c>
      <c r="F74" s="87"/>
      <c r="G74" s="133">
        <f>G75</f>
        <v>22701</v>
      </c>
      <c r="H74" s="16">
        <f>H75</f>
        <v>22417.3</v>
      </c>
      <c r="I74" s="145">
        <f t="shared" si="1"/>
        <v>98.75027531826791</v>
      </c>
    </row>
    <row r="75" spans="1:9" ht="29.25" customHeight="1">
      <c r="A75" s="80" t="s">
        <v>264</v>
      </c>
      <c r="B75" s="86" t="s">
        <v>51</v>
      </c>
      <c r="C75" s="86" t="s">
        <v>31</v>
      </c>
      <c r="D75" s="86" t="s">
        <v>12</v>
      </c>
      <c r="E75" s="52" t="s">
        <v>188</v>
      </c>
      <c r="F75" s="87">
        <v>243</v>
      </c>
      <c r="G75" s="133">
        <v>22701</v>
      </c>
      <c r="H75" s="16">
        <v>22417.3</v>
      </c>
      <c r="I75" s="145">
        <f t="shared" si="1"/>
        <v>98.75027531826791</v>
      </c>
    </row>
    <row r="76" spans="1:9" ht="26.25" customHeight="1">
      <c r="A76" s="80" t="s">
        <v>45</v>
      </c>
      <c r="B76" s="72" t="s">
        <v>51</v>
      </c>
      <c r="C76" s="73" t="s">
        <v>31</v>
      </c>
      <c r="D76" s="73">
        <v>12</v>
      </c>
      <c r="E76" s="46"/>
      <c r="F76" s="46"/>
      <c r="G76" s="133">
        <f>G77+G79+G80+G83+G86</f>
        <v>2927.8999999999996</v>
      </c>
      <c r="H76" s="133">
        <f>H77+H79+H80+H83+H86</f>
        <v>2600</v>
      </c>
      <c r="I76" s="145">
        <f t="shared" si="1"/>
        <v>88.80084702346393</v>
      </c>
    </row>
    <row r="77" spans="1:9" ht="23.25" customHeight="1">
      <c r="A77" s="80" t="s">
        <v>150</v>
      </c>
      <c r="B77" s="72" t="s">
        <v>51</v>
      </c>
      <c r="C77" s="73" t="s">
        <v>31</v>
      </c>
      <c r="D77" s="73">
        <v>12</v>
      </c>
      <c r="E77" s="52" t="s">
        <v>11</v>
      </c>
      <c r="F77" s="46"/>
      <c r="G77" s="133">
        <f>G78</f>
        <v>70.8</v>
      </c>
      <c r="H77" s="133">
        <f>H78</f>
        <v>70.8</v>
      </c>
      <c r="I77" s="145">
        <f t="shared" si="1"/>
        <v>100</v>
      </c>
    </row>
    <row r="78" spans="1:9" ht="23.25" customHeight="1">
      <c r="A78" s="80" t="s">
        <v>264</v>
      </c>
      <c r="B78" s="72" t="s">
        <v>51</v>
      </c>
      <c r="C78" s="73" t="s">
        <v>31</v>
      </c>
      <c r="D78" s="73">
        <v>12</v>
      </c>
      <c r="E78" s="52" t="s">
        <v>11</v>
      </c>
      <c r="F78" s="46">
        <v>244</v>
      </c>
      <c r="G78" s="133">
        <v>70.8</v>
      </c>
      <c r="H78" s="16">
        <v>70.8</v>
      </c>
      <c r="I78" s="145">
        <f t="shared" si="1"/>
        <v>100</v>
      </c>
    </row>
    <row r="79" spans="1:9" ht="62.25" customHeight="1">
      <c r="A79" s="80" t="s">
        <v>212</v>
      </c>
      <c r="B79" s="72" t="s">
        <v>51</v>
      </c>
      <c r="C79" s="73" t="s">
        <v>31</v>
      </c>
      <c r="D79" s="73">
        <v>12</v>
      </c>
      <c r="E79" s="46" t="s">
        <v>106</v>
      </c>
      <c r="F79" s="46">
        <v>540</v>
      </c>
      <c r="G79" s="133">
        <v>1812.1</v>
      </c>
      <c r="H79" s="16">
        <v>1812.1</v>
      </c>
      <c r="I79" s="101">
        <f>H79/G79*100</f>
        <v>100</v>
      </c>
    </row>
    <row r="80" spans="1:9" ht="87" customHeight="1">
      <c r="A80" s="80" t="s">
        <v>223</v>
      </c>
      <c r="B80" s="72" t="s">
        <v>51</v>
      </c>
      <c r="C80" s="73" t="s">
        <v>31</v>
      </c>
      <c r="D80" s="73">
        <v>12</v>
      </c>
      <c r="E80" s="46" t="s">
        <v>191</v>
      </c>
      <c r="F80" s="46"/>
      <c r="G80" s="133">
        <f>G81</f>
        <v>50</v>
      </c>
      <c r="H80" s="16">
        <f>H81</f>
        <v>13.4</v>
      </c>
      <c r="I80" s="101">
        <f aca="true" t="shared" si="5" ref="I80:I95">H80/G80*100</f>
        <v>26.8</v>
      </c>
    </row>
    <row r="81" spans="1:9" ht="38.25">
      <c r="A81" s="80" t="s">
        <v>190</v>
      </c>
      <c r="B81" s="72" t="s">
        <v>51</v>
      </c>
      <c r="C81" s="73" t="s">
        <v>31</v>
      </c>
      <c r="D81" s="73">
        <v>12</v>
      </c>
      <c r="E81" s="46" t="s">
        <v>134</v>
      </c>
      <c r="F81" s="46"/>
      <c r="G81" s="133">
        <f>G82</f>
        <v>50</v>
      </c>
      <c r="H81" s="16">
        <f>H82</f>
        <v>13.4</v>
      </c>
      <c r="I81" s="101">
        <f t="shared" si="5"/>
        <v>26.8</v>
      </c>
    </row>
    <row r="82" spans="1:9" ht="25.5">
      <c r="A82" s="80" t="s">
        <v>266</v>
      </c>
      <c r="B82" s="72" t="s">
        <v>51</v>
      </c>
      <c r="C82" s="73" t="s">
        <v>31</v>
      </c>
      <c r="D82" s="73">
        <v>12</v>
      </c>
      <c r="E82" s="46" t="s">
        <v>134</v>
      </c>
      <c r="F82" s="75" t="s">
        <v>129</v>
      </c>
      <c r="G82" s="133">
        <v>50</v>
      </c>
      <c r="H82" s="16">
        <v>13.4</v>
      </c>
      <c r="I82" s="101">
        <f t="shared" si="5"/>
        <v>26.8</v>
      </c>
    </row>
    <row r="83" spans="1:9" ht="64.5" customHeight="1">
      <c r="A83" s="80" t="s">
        <v>192</v>
      </c>
      <c r="B83" s="72" t="s">
        <v>51</v>
      </c>
      <c r="C83" s="73" t="s">
        <v>31</v>
      </c>
      <c r="D83" s="73">
        <v>12</v>
      </c>
      <c r="E83" s="46" t="s">
        <v>193</v>
      </c>
      <c r="F83" s="75"/>
      <c r="G83" s="133">
        <f>G84</f>
        <v>745</v>
      </c>
      <c r="H83" s="16">
        <f>H84</f>
        <v>561.2</v>
      </c>
      <c r="I83" s="101">
        <f t="shared" si="5"/>
        <v>75.32885906040269</v>
      </c>
    </row>
    <row r="84" spans="1:9" ht="25.5" customHeight="1">
      <c r="A84" s="80" t="s">
        <v>194</v>
      </c>
      <c r="B84" s="72" t="s">
        <v>51</v>
      </c>
      <c r="C84" s="73" t="s">
        <v>31</v>
      </c>
      <c r="D84" s="73">
        <v>12</v>
      </c>
      <c r="E84" s="46" t="s">
        <v>149</v>
      </c>
      <c r="F84" s="75"/>
      <c r="G84" s="133">
        <f>G85</f>
        <v>745</v>
      </c>
      <c r="H84" s="16">
        <f>H85</f>
        <v>561.2</v>
      </c>
      <c r="I84" s="101">
        <f t="shared" si="5"/>
        <v>75.32885906040269</v>
      </c>
    </row>
    <row r="85" spans="1:9" ht="24.75" customHeight="1">
      <c r="A85" s="80" t="s">
        <v>267</v>
      </c>
      <c r="B85" s="72" t="s">
        <v>51</v>
      </c>
      <c r="C85" s="73" t="s">
        <v>31</v>
      </c>
      <c r="D85" s="73">
        <v>12</v>
      </c>
      <c r="E85" s="46" t="s">
        <v>149</v>
      </c>
      <c r="F85" s="75" t="s">
        <v>129</v>
      </c>
      <c r="G85" s="133">
        <v>745</v>
      </c>
      <c r="H85" s="16">
        <v>561.2</v>
      </c>
      <c r="I85" s="101">
        <f t="shared" si="5"/>
        <v>75.32885906040269</v>
      </c>
    </row>
    <row r="86" spans="1:9" ht="102">
      <c r="A86" s="109" t="s">
        <v>195</v>
      </c>
      <c r="B86" s="72" t="s">
        <v>51</v>
      </c>
      <c r="C86" s="73" t="s">
        <v>31</v>
      </c>
      <c r="D86" s="73">
        <v>12</v>
      </c>
      <c r="E86" s="46" t="s">
        <v>196</v>
      </c>
      <c r="F86" s="75"/>
      <c r="G86" s="133">
        <f>G87</f>
        <v>250</v>
      </c>
      <c r="H86" s="16">
        <f>H87</f>
        <v>142.5</v>
      </c>
      <c r="I86" s="101">
        <f t="shared" si="5"/>
        <v>56.99999999999999</v>
      </c>
    </row>
    <row r="87" spans="1:9" ht="77.25" customHeight="1">
      <c r="A87" s="109" t="s">
        <v>197</v>
      </c>
      <c r="B87" s="72" t="s">
        <v>51</v>
      </c>
      <c r="C87" s="73" t="s">
        <v>31</v>
      </c>
      <c r="D87" s="73">
        <v>12</v>
      </c>
      <c r="E87" s="46" t="s">
        <v>146</v>
      </c>
      <c r="F87" s="75"/>
      <c r="G87" s="133">
        <f>G88</f>
        <v>250</v>
      </c>
      <c r="H87" s="16">
        <f>H88</f>
        <v>142.5</v>
      </c>
      <c r="I87" s="101">
        <f t="shared" si="5"/>
        <v>56.99999999999999</v>
      </c>
    </row>
    <row r="88" spans="1:9" ht="23.25" customHeight="1">
      <c r="A88" s="71" t="s">
        <v>148</v>
      </c>
      <c r="B88" s="72" t="s">
        <v>51</v>
      </c>
      <c r="C88" s="73" t="s">
        <v>31</v>
      </c>
      <c r="D88" s="73">
        <v>12</v>
      </c>
      <c r="E88" s="46" t="s">
        <v>146</v>
      </c>
      <c r="F88" s="75" t="s">
        <v>147</v>
      </c>
      <c r="G88" s="133">
        <v>250</v>
      </c>
      <c r="H88" s="16">
        <v>142.5</v>
      </c>
      <c r="I88" s="101">
        <f t="shared" si="5"/>
        <v>56.99999999999999</v>
      </c>
    </row>
    <row r="89" spans="1:9" ht="25.5">
      <c r="A89" s="110" t="s">
        <v>18</v>
      </c>
      <c r="B89" s="111" t="s">
        <v>51</v>
      </c>
      <c r="C89" s="111" t="s">
        <v>19</v>
      </c>
      <c r="D89" s="111"/>
      <c r="E89" s="125"/>
      <c r="F89" s="125"/>
      <c r="G89" s="138">
        <f>G90+G95</f>
        <v>10673</v>
      </c>
      <c r="H89" s="138">
        <f>H90+H95</f>
        <v>8274.699999999999</v>
      </c>
      <c r="I89" s="101">
        <f t="shared" si="5"/>
        <v>77.52927949030263</v>
      </c>
    </row>
    <row r="90" spans="1:9" ht="12.75">
      <c r="A90" s="85" t="s">
        <v>30</v>
      </c>
      <c r="B90" s="73" t="s">
        <v>51</v>
      </c>
      <c r="C90" s="73" t="s">
        <v>19</v>
      </c>
      <c r="D90" s="73" t="s">
        <v>16</v>
      </c>
      <c r="E90" s="46"/>
      <c r="F90" s="46"/>
      <c r="G90" s="133">
        <f>G91+G93</f>
        <v>244.3</v>
      </c>
      <c r="H90" s="133">
        <f>H91+H93</f>
        <v>210.29999999999998</v>
      </c>
      <c r="I90" s="101">
        <f t="shared" si="5"/>
        <v>86.08268522308636</v>
      </c>
    </row>
    <row r="91" spans="1:9" ht="12.75">
      <c r="A91" s="51" t="s">
        <v>5</v>
      </c>
      <c r="B91" s="73" t="s">
        <v>51</v>
      </c>
      <c r="C91" s="73" t="s">
        <v>19</v>
      </c>
      <c r="D91" s="73" t="s">
        <v>16</v>
      </c>
      <c r="E91" s="46" t="s">
        <v>97</v>
      </c>
      <c r="F91" s="46"/>
      <c r="G91" s="133">
        <f>G92</f>
        <v>56.2</v>
      </c>
      <c r="H91" s="133">
        <f>H92</f>
        <v>22.2</v>
      </c>
      <c r="I91" s="101">
        <f t="shared" si="5"/>
        <v>39.5017793594306</v>
      </c>
    </row>
    <row r="92" spans="1:9" ht="25.5">
      <c r="A92" s="80" t="s">
        <v>264</v>
      </c>
      <c r="B92" s="89" t="s">
        <v>51</v>
      </c>
      <c r="C92" s="89" t="s">
        <v>19</v>
      </c>
      <c r="D92" s="89" t="s">
        <v>16</v>
      </c>
      <c r="E92" s="90" t="s">
        <v>163</v>
      </c>
      <c r="F92" s="89">
        <v>244</v>
      </c>
      <c r="G92" s="141">
        <v>56.2</v>
      </c>
      <c r="H92" s="16">
        <v>22.2</v>
      </c>
      <c r="I92" s="101">
        <f t="shared" si="5"/>
        <v>39.5017793594306</v>
      </c>
    </row>
    <row r="93" spans="1:9" ht="25.5">
      <c r="A93" s="80" t="s">
        <v>288</v>
      </c>
      <c r="B93" s="89" t="s">
        <v>51</v>
      </c>
      <c r="C93" s="89" t="s">
        <v>19</v>
      </c>
      <c r="D93" s="89" t="s">
        <v>16</v>
      </c>
      <c r="E93" s="90" t="s">
        <v>287</v>
      </c>
      <c r="F93" s="89"/>
      <c r="G93" s="141">
        <f>G94</f>
        <v>188.1</v>
      </c>
      <c r="H93" s="168">
        <f>H94</f>
        <v>188.1</v>
      </c>
      <c r="I93" s="101">
        <f t="shared" si="5"/>
        <v>100</v>
      </c>
    </row>
    <row r="94" spans="1:9" ht="63.75">
      <c r="A94" s="80" t="s">
        <v>289</v>
      </c>
      <c r="B94" s="89" t="s">
        <v>51</v>
      </c>
      <c r="C94" s="89" t="s">
        <v>19</v>
      </c>
      <c r="D94" s="89" t="s">
        <v>16</v>
      </c>
      <c r="E94" s="90" t="s">
        <v>287</v>
      </c>
      <c r="F94" s="89">
        <v>810</v>
      </c>
      <c r="G94" s="141">
        <v>188.1</v>
      </c>
      <c r="H94" s="168">
        <v>188.1</v>
      </c>
      <c r="I94" s="101">
        <f t="shared" si="5"/>
        <v>100</v>
      </c>
    </row>
    <row r="95" spans="1:9" ht="12.75">
      <c r="A95" s="51" t="s">
        <v>10</v>
      </c>
      <c r="B95" s="73" t="s">
        <v>51</v>
      </c>
      <c r="C95" s="89" t="s">
        <v>19</v>
      </c>
      <c r="D95" s="73" t="s">
        <v>29</v>
      </c>
      <c r="E95" s="73"/>
      <c r="F95" s="73"/>
      <c r="G95" s="133">
        <f>G99+G101+G96</f>
        <v>10428.7</v>
      </c>
      <c r="H95" s="133">
        <f>H99+H101+H96</f>
        <v>8064.4</v>
      </c>
      <c r="I95" s="101">
        <f t="shared" si="5"/>
        <v>77.32890964357972</v>
      </c>
    </row>
    <row r="96" spans="1:9" ht="51">
      <c r="A96" s="80" t="s">
        <v>262</v>
      </c>
      <c r="B96" s="73" t="s">
        <v>51</v>
      </c>
      <c r="C96" s="89" t="s">
        <v>19</v>
      </c>
      <c r="D96" s="73" t="s">
        <v>29</v>
      </c>
      <c r="E96" s="116" t="s">
        <v>261</v>
      </c>
      <c r="F96" s="73"/>
      <c r="G96" s="133">
        <f>G97</f>
        <v>3261</v>
      </c>
      <c r="H96" s="133">
        <f>H97</f>
        <v>2097.6</v>
      </c>
      <c r="I96" s="101">
        <v>0</v>
      </c>
    </row>
    <row r="97" spans="1:9" ht="102">
      <c r="A97" s="80" t="s">
        <v>278</v>
      </c>
      <c r="B97" s="73" t="s">
        <v>51</v>
      </c>
      <c r="C97" s="89" t="s">
        <v>19</v>
      </c>
      <c r="D97" s="73" t="s">
        <v>29</v>
      </c>
      <c r="E97" s="116" t="s">
        <v>257</v>
      </c>
      <c r="F97" s="73"/>
      <c r="G97" s="133">
        <f>G98</f>
        <v>3261</v>
      </c>
      <c r="H97" s="133">
        <f>H98</f>
        <v>2097.6</v>
      </c>
      <c r="I97" s="101">
        <v>0</v>
      </c>
    </row>
    <row r="98" spans="1:9" ht="25.5">
      <c r="A98" s="80" t="s">
        <v>264</v>
      </c>
      <c r="B98" s="73" t="s">
        <v>51</v>
      </c>
      <c r="C98" s="89" t="s">
        <v>19</v>
      </c>
      <c r="D98" s="73" t="s">
        <v>29</v>
      </c>
      <c r="E98" s="116" t="s">
        <v>257</v>
      </c>
      <c r="F98" s="73">
        <v>244</v>
      </c>
      <c r="G98" s="133">
        <v>3261</v>
      </c>
      <c r="H98" s="133">
        <v>2097.6</v>
      </c>
      <c r="I98" s="101">
        <v>0</v>
      </c>
    </row>
    <row r="99" spans="1:9" ht="114.75" customHeight="1">
      <c r="A99" s="80" t="s">
        <v>153</v>
      </c>
      <c r="B99" s="89" t="s">
        <v>51</v>
      </c>
      <c r="C99" s="89" t="s">
        <v>19</v>
      </c>
      <c r="D99" s="89" t="s">
        <v>29</v>
      </c>
      <c r="E99" s="90" t="s">
        <v>173</v>
      </c>
      <c r="F99" s="89"/>
      <c r="G99" s="141">
        <f>G100</f>
        <v>850</v>
      </c>
      <c r="H99" s="133">
        <f>H100</f>
        <v>587.4</v>
      </c>
      <c r="I99" s="101">
        <f>H99/G99*100</f>
        <v>69.10588235294117</v>
      </c>
    </row>
    <row r="100" spans="1:9" ht="12.75">
      <c r="A100" s="80" t="s">
        <v>156</v>
      </c>
      <c r="B100" s="89" t="s">
        <v>51</v>
      </c>
      <c r="C100" s="89" t="s">
        <v>19</v>
      </c>
      <c r="D100" s="89" t="s">
        <v>29</v>
      </c>
      <c r="E100" s="90" t="s">
        <v>135</v>
      </c>
      <c r="F100" s="89">
        <v>244</v>
      </c>
      <c r="G100" s="141">
        <v>850</v>
      </c>
      <c r="H100" s="101">
        <v>587.4</v>
      </c>
      <c r="I100" s="101">
        <f aca="true" t="shared" si="6" ref="I100:I121">H100/G100*100</f>
        <v>69.10588235294117</v>
      </c>
    </row>
    <row r="101" spans="1:9" ht="76.5">
      <c r="A101" s="80" t="s">
        <v>272</v>
      </c>
      <c r="B101" s="73" t="s">
        <v>51</v>
      </c>
      <c r="C101" s="73" t="s">
        <v>19</v>
      </c>
      <c r="D101" s="73" t="s">
        <v>29</v>
      </c>
      <c r="E101" s="108" t="s">
        <v>172</v>
      </c>
      <c r="F101" s="89"/>
      <c r="G101" s="141">
        <f>G102+G104+G106+G108+G110</f>
        <v>6317.7</v>
      </c>
      <c r="H101" s="141">
        <f>H102+H104+H106+H108+H110</f>
        <v>5379.4</v>
      </c>
      <c r="I101" s="101">
        <f t="shared" si="6"/>
        <v>85.14807604033113</v>
      </c>
    </row>
    <row r="102" spans="1:9" ht="25.5">
      <c r="A102" s="80" t="s">
        <v>154</v>
      </c>
      <c r="B102" s="73" t="s">
        <v>51</v>
      </c>
      <c r="C102" s="73" t="s">
        <v>19</v>
      </c>
      <c r="D102" s="73" t="s">
        <v>29</v>
      </c>
      <c r="E102" s="108" t="s">
        <v>136</v>
      </c>
      <c r="F102" s="89"/>
      <c r="G102" s="141">
        <f>G103</f>
        <v>2300</v>
      </c>
      <c r="H102" s="141">
        <f>H103</f>
        <v>1623.3</v>
      </c>
      <c r="I102" s="101">
        <f t="shared" si="6"/>
        <v>70.57826086956521</v>
      </c>
    </row>
    <row r="103" spans="1:9" ht="25.5">
      <c r="A103" s="80" t="s">
        <v>268</v>
      </c>
      <c r="B103" s="73" t="s">
        <v>51</v>
      </c>
      <c r="C103" s="73" t="s">
        <v>19</v>
      </c>
      <c r="D103" s="73" t="s">
        <v>29</v>
      </c>
      <c r="E103" s="108" t="s">
        <v>136</v>
      </c>
      <c r="F103" s="73">
        <v>244</v>
      </c>
      <c r="G103" s="133">
        <v>2300</v>
      </c>
      <c r="H103" s="16">
        <v>1623.3</v>
      </c>
      <c r="I103" s="101">
        <f t="shared" si="6"/>
        <v>70.57826086956521</v>
      </c>
    </row>
    <row r="104" spans="1:9" ht="21.75" customHeight="1">
      <c r="A104" s="80" t="s">
        <v>155</v>
      </c>
      <c r="B104" s="73" t="s">
        <v>51</v>
      </c>
      <c r="C104" s="73" t="s">
        <v>19</v>
      </c>
      <c r="D104" s="73" t="s">
        <v>29</v>
      </c>
      <c r="E104" s="90" t="s">
        <v>138</v>
      </c>
      <c r="F104" s="73"/>
      <c r="G104" s="133">
        <f>G105</f>
        <v>450</v>
      </c>
      <c r="H104" s="133">
        <f>H105</f>
        <v>421.9</v>
      </c>
      <c r="I104" s="101">
        <f t="shared" si="6"/>
        <v>93.75555555555555</v>
      </c>
    </row>
    <row r="105" spans="1:9" ht="25.5">
      <c r="A105" s="80" t="s">
        <v>269</v>
      </c>
      <c r="B105" s="73" t="s">
        <v>51</v>
      </c>
      <c r="C105" s="73" t="s">
        <v>19</v>
      </c>
      <c r="D105" s="73" t="s">
        <v>29</v>
      </c>
      <c r="E105" s="90" t="s">
        <v>138</v>
      </c>
      <c r="F105" s="73">
        <v>244</v>
      </c>
      <c r="G105" s="133">
        <v>450</v>
      </c>
      <c r="H105" s="16">
        <v>421.9</v>
      </c>
      <c r="I105" s="101">
        <f t="shared" si="6"/>
        <v>93.75555555555555</v>
      </c>
    </row>
    <row r="106" spans="1:9" ht="19.5" customHeight="1">
      <c r="A106" s="80" t="s">
        <v>198</v>
      </c>
      <c r="B106" s="73" t="s">
        <v>51</v>
      </c>
      <c r="C106" s="73" t="s">
        <v>19</v>
      </c>
      <c r="D106" s="73" t="s">
        <v>29</v>
      </c>
      <c r="E106" s="46" t="s">
        <v>137</v>
      </c>
      <c r="F106" s="73"/>
      <c r="G106" s="133">
        <f>G107</f>
        <v>1194.7</v>
      </c>
      <c r="H106" s="133">
        <f>H107</f>
        <v>1194.7</v>
      </c>
      <c r="I106" s="101">
        <f t="shared" si="6"/>
        <v>100</v>
      </c>
    </row>
    <row r="107" spans="1:9" ht="12" customHeight="1">
      <c r="A107" s="80" t="s">
        <v>50</v>
      </c>
      <c r="B107" s="73" t="s">
        <v>51</v>
      </c>
      <c r="C107" s="73" t="s">
        <v>19</v>
      </c>
      <c r="D107" s="73" t="s">
        <v>29</v>
      </c>
      <c r="E107" s="46" t="s">
        <v>137</v>
      </c>
      <c r="F107" s="73">
        <v>540</v>
      </c>
      <c r="G107" s="133">
        <v>1194.7</v>
      </c>
      <c r="H107" s="16">
        <v>1194.7</v>
      </c>
      <c r="I107" s="101">
        <f t="shared" si="6"/>
        <v>100</v>
      </c>
    </row>
    <row r="108" spans="1:9" ht="38.25">
      <c r="A108" s="114" t="s">
        <v>165</v>
      </c>
      <c r="B108" s="50">
        <v>935</v>
      </c>
      <c r="C108" s="115" t="s">
        <v>19</v>
      </c>
      <c r="D108" s="115" t="s">
        <v>29</v>
      </c>
      <c r="E108" s="116" t="s">
        <v>139</v>
      </c>
      <c r="F108" s="115"/>
      <c r="G108" s="142">
        <f>G109</f>
        <v>2060</v>
      </c>
      <c r="H108" s="16">
        <f>H109</f>
        <v>1826.6</v>
      </c>
      <c r="I108" s="101">
        <f t="shared" si="6"/>
        <v>88.66990291262135</v>
      </c>
    </row>
    <row r="109" spans="1:9" ht="25.5">
      <c r="A109" s="80" t="s">
        <v>264</v>
      </c>
      <c r="B109" s="89">
        <v>935</v>
      </c>
      <c r="C109" s="89" t="s">
        <v>19</v>
      </c>
      <c r="D109" s="89" t="s">
        <v>29</v>
      </c>
      <c r="E109" s="90" t="s">
        <v>139</v>
      </c>
      <c r="F109" s="89">
        <v>244</v>
      </c>
      <c r="G109" s="49">
        <v>2060</v>
      </c>
      <c r="H109" s="16">
        <v>1826.6</v>
      </c>
      <c r="I109" s="101">
        <f t="shared" si="6"/>
        <v>88.66990291262135</v>
      </c>
    </row>
    <row r="110" spans="1:9" ht="89.25">
      <c r="A110" s="80" t="s">
        <v>270</v>
      </c>
      <c r="B110" s="89">
        <v>935</v>
      </c>
      <c r="C110" s="115" t="s">
        <v>19</v>
      </c>
      <c r="D110" s="115" t="s">
        <v>29</v>
      </c>
      <c r="E110" s="116" t="s">
        <v>260</v>
      </c>
      <c r="F110" s="115"/>
      <c r="G110" s="142">
        <f>G111</f>
        <v>313</v>
      </c>
      <c r="H110" s="140">
        <f>H111</f>
        <v>312.9</v>
      </c>
      <c r="I110" s="101">
        <f t="shared" si="6"/>
        <v>99.96805111821085</v>
      </c>
    </row>
    <row r="111" spans="1:9" ht="25.5">
      <c r="A111" s="80" t="s">
        <v>264</v>
      </c>
      <c r="B111" s="89">
        <v>935</v>
      </c>
      <c r="C111" s="115" t="s">
        <v>19</v>
      </c>
      <c r="D111" s="115" t="s">
        <v>29</v>
      </c>
      <c r="E111" s="116" t="s">
        <v>260</v>
      </c>
      <c r="F111" s="115">
        <v>244</v>
      </c>
      <c r="G111" s="142">
        <v>313</v>
      </c>
      <c r="H111" s="101">
        <v>312.9</v>
      </c>
      <c r="I111" s="101">
        <f t="shared" si="6"/>
        <v>99.96805111821085</v>
      </c>
    </row>
    <row r="112" spans="1:9" ht="25.5">
      <c r="A112" s="121" t="s">
        <v>20</v>
      </c>
      <c r="B112" s="111" t="s">
        <v>51</v>
      </c>
      <c r="C112" s="111" t="s">
        <v>1</v>
      </c>
      <c r="D112" s="112"/>
      <c r="E112" s="112"/>
      <c r="F112" s="112"/>
      <c r="G112" s="138">
        <f>G113</f>
        <v>9636.7</v>
      </c>
      <c r="H112" s="138">
        <f>H113</f>
        <v>8720</v>
      </c>
      <c r="I112" s="101">
        <f t="shared" si="6"/>
        <v>90.48740751502069</v>
      </c>
    </row>
    <row r="113" spans="1:9" ht="12.75">
      <c r="A113" s="51" t="s">
        <v>34</v>
      </c>
      <c r="B113" s="53" t="s">
        <v>51</v>
      </c>
      <c r="C113" s="53" t="s">
        <v>1</v>
      </c>
      <c r="D113" s="53" t="s">
        <v>16</v>
      </c>
      <c r="E113" s="122"/>
      <c r="F113" s="122"/>
      <c r="G113" s="133">
        <f>G117+G114</f>
        <v>9636.7</v>
      </c>
      <c r="H113" s="133">
        <f>H117+H114</f>
        <v>8720</v>
      </c>
      <c r="I113" s="101">
        <f t="shared" si="6"/>
        <v>90.48740751502069</v>
      </c>
    </row>
    <row r="114" spans="1:9" ht="51">
      <c r="A114" s="80" t="s">
        <v>282</v>
      </c>
      <c r="B114" s="93">
        <v>935</v>
      </c>
      <c r="C114" s="93" t="s">
        <v>1</v>
      </c>
      <c r="D114" s="93" t="s">
        <v>16</v>
      </c>
      <c r="E114" s="94" t="s">
        <v>281</v>
      </c>
      <c r="F114" s="122"/>
      <c r="G114" s="133">
        <f>G115</f>
        <v>305</v>
      </c>
      <c r="H114" s="133">
        <f>H115</f>
        <v>305</v>
      </c>
      <c r="I114" s="101">
        <f t="shared" si="6"/>
        <v>100</v>
      </c>
    </row>
    <row r="115" spans="1:9" ht="89.25">
      <c r="A115" s="114" t="s">
        <v>283</v>
      </c>
      <c r="B115" s="93">
        <v>935</v>
      </c>
      <c r="C115" s="93" t="s">
        <v>1</v>
      </c>
      <c r="D115" s="93" t="s">
        <v>16</v>
      </c>
      <c r="E115" s="94" t="s">
        <v>280</v>
      </c>
      <c r="F115" s="122"/>
      <c r="G115" s="133">
        <f>G116</f>
        <v>305</v>
      </c>
      <c r="H115" s="133">
        <f>H116</f>
        <v>305</v>
      </c>
      <c r="I115" s="101">
        <f t="shared" si="6"/>
        <v>100</v>
      </c>
    </row>
    <row r="116" spans="1:9" ht="25.5">
      <c r="A116" s="114" t="s">
        <v>284</v>
      </c>
      <c r="B116" s="93">
        <v>935</v>
      </c>
      <c r="C116" s="93" t="s">
        <v>1</v>
      </c>
      <c r="D116" s="93" t="s">
        <v>16</v>
      </c>
      <c r="E116" s="94" t="s">
        <v>280</v>
      </c>
      <c r="F116" s="93">
        <v>611</v>
      </c>
      <c r="G116" s="133">
        <v>305</v>
      </c>
      <c r="H116" s="47">
        <v>305</v>
      </c>
      <c r="I116" s="101">
        <f t="shared" si="6"/>
        <v>100</v>
      </c>
    </row>
    <row r="117" spans="1:9" ht="75.75" customHeight="1">
      <c r="A117" s="80" t="s">
        <v>199</v>
      </c>
      <c r="B117" s="53" t="s">
        <v>51</v>
      </c>
      <c r="C117" s="53" t="s">
        <v>1</v>
      </c>
      <c r="D117" s="53" t="s">
        <v>16</v>
      </c>
      <c r="E117" s="52" t="s">
        <v>142</v>
      </c>
      <c r="F117" s="53"/>
      <c r="G117" s="133">
        <f>G118+G121</f>
        <v>9331.7</v>
      </c>
      <c r="H117" s="133">
        <f>H118+H121</f>
        <v>8415</v>
      </c>
      <c r="I117" s="101">
        <f t="shared" si="6"/>
        <v>90.17649517236944</v>
      </c>
    </row>
    <row r="118" spans="1:9" ht="27.75" customHeight="1">
      <c r="A118" s="80" t="s">
        <v>200</v>
      </c>
      <c r="B118" s="53" t="s">
        <v>51</v>
      </c>
      <c r="C118" s="53" t="s">
        <v>1</v>
      </c>
      <c r="D118" s="53" t="s">
        <v>16</v>
      </c>
      <c r="E118" s="52" t="s">
        <v>201</v>
      </c>
      <c r="F118" s="53"/>
      <c r="G118" s="47">
        <f>G119</f>
        <v>8631.7</v>
      </c>
      <c r="H118" s="16">
        <f>H119</f>
        <v>7838.8</v>
      </c>
      <c r="I118" s="101">
        <f t="shared" si="6"/>
        <v>90.81409224138929</v>
      </c>
    </row>
    <row r="119" spans="1:9" ht="54" customHeight="1">
      <c r="A119" s="51" t="s">
        <v>143</v>
      </c>
      <c r="B119" s="53">
        <v>935</v>
      </c>
      <c r="C119" s="53" t="s">
        <v>1</v>
      </c>
      <c r="D119" s="53" t="s">
        <v>16</v>
      </c>
      <c r="E119" s="52" t="s">
        <v>201</v>
      </c>
      <c r="F119" s="91">
        <v>611</v>
      </c>
      <c r="G119" s="133">
        <v>8631.7</v>
      </c>
      <c r="H119" s="16">
        <v>7838.8</v>
      </c>
      <c r="I119" s="101">
        <f t="shared" si="6"/>
        <v>90.81409224138929</v>
      </c>
    </row>
    <row r="120" spans="1:9" ht="25.5">
      <c r="A120" s="80" t="s">
        <v>157</v>
      </c>
      <c r="B120" s="53" t="s">
        <v>51</v>
      </c>
      <c r="C120" s="53" t="s">
        <v>1</v>
      </c>
      <c r="D120" s="53" t="s">
        <v>16</v>
      </c>
      <c r="E120" s="52" t="s">
        <v>202</v>
      </c>
      <c r="F120" s="53"/>
      <c r="G120" s="133">
        <f>G121</f>
        <v>700</v>
      </c>
      <c r="H120" s="16">
        <f>H121</f>
        <v>576.2</v>
      </c>
      <c r="I120" s="101">
        <f t="shared" si="6"/>
        <v>82.31428571428572</v>
      </c>
    </row>
    <row r="121" spans="1:9" ht="25.5">
      <c r="A121" s="114" t="s">
        <v>285</v>
      </c>
      <c r="B121" s="93">
        <v>935</v>
      </c>
      <c r="C121" s="93" t="s">
        <v>1</v>
      </c>
      <c r="D121" s="93" t="s">
        <v>16</v>
      </c>
      <c r="E121" s="94" t="s">
        <v>202</v>
      </c>
      <c r="F121" s="93">
        <v>244</v>
      </c>
      <c r="G121" s="140">
        <v>700</v>
      </c>
      <c r="H121" s="16">
        <v>576.2</v>
      </c>
      <c r="I121" s="101">
        <f t="shared" si="6"/>
        <v>82.31428571428572</v>
      </c>
    </row>
    <row r="122" spans="1:9" ht="12.75">
      <c r="A122" s="119" t="s">
        <v>28</v>
      </c>
      <c r="B122" s="78" t="s">
        <v>51</v>
      </c>
      <c r="C122" s="111" t="s">
        <v>2</v>
      </c>
      <c r="D122" s="112"/>
      <c r="E122" s="112"/>
      <c r="F122" s="112"/>
      <c r="G122" s="138">
        <f>G123+G127</f>
        <v>1727.1</v>
      </c>
      <c r="H122" s="138">
        <f>H123+H127</f>
        <v>834.4000000000001</v>
      </c>
      <c r="I122" s="101">
        <f>H122/G122*100</f>
        <v>48.31219964101674</v>
      </c>
    </row>
    <row r="123" spans="1:9" ht="12.75">
      <c r="A123" s="80" t="s">
        <v>35</v>
      </c>
      <c r="B123" s="72" t="s">
        <v>51</v>
      </c>
      <c r="C123" s="73">
        <v>10</v>
      </c>
      <c r="D123" s="73" t="s">
        <v>16</v>
      </c>
      <c r="E123" s="46"/>
      <c r="F123" s="73"/>
      <c r="G123" s="133">
        <f aca="true" t="shared" si="7" ref="G123:H125">G124</f>
        <v>577.1</v>
      </c>
      <c r="H123" s="133">
        <f t="shared" si="7"/>
        <v>55.7</v>
      </c>
      <c r="I123" s="101">
        <f aca="true" t="shared" si="8" ref="I123:I130">H123/G123*100</f>
        <v>9.651706809911627</v>
      </c>
    </row>
    <row r="124" spans="1:9" ht="89.25" customHeight="1">
      <c r="A124" s="80" t="s">
        <v>203</v>
      </c>
      <c r="B124" s="72" t="s">
        <v>51</v>
      </c>
      <c r="C124" s="73">
        <v>10</v>
      </c>
      <c r="D124" s="75" t="s">
        <v>16</v>
      </c>
      <c r="E124" s="46" t="s">
        <v>191</v>
      </c>
      <c r="F124" s="73"/>
      <c r="G124" s="133">
        <f t="shared" si="7"/>
        <v>577.1</v>
      </c>
      <c r="H124" s="133">
        <f t="shared" si="7"/>
        <v>55.7</v>
      </c>
      <c r="I124" s="101">
        <f t="shared" si="8"/>
        <v>9.651706809911627</v>
      </c>
    </row>
    <row r="125" spans="1:9" ht="12.75">
      <c r="A125" s="80" t="s">
        <v>9</v>
      </c>
      <c r="B125" s="72" t="s">
        <v>51</v>
      </c>
      <c r="C125" s="73">
        <v>10</v>
      </c>
      <c r="D125" s="75" t="s">
        <v>16</v>
      </c>
      <c r="E125" s="46" t="s">
        <v>204</v>
      </c>
      <c r="F125" s="73"/>
      <c r="G125" s="133">
        <f t="shared" si="7"/>
        <v>577.1</v>
      </c>
      <c r="H125" s="133">
        <f t="shared" si="7"/>
        <v>55.7</v>
      </c>
      <c r="I125" s="101">
        <f t="shared" si="8"/>
        <v>9.651706809911627</v>
      </c>
    </row>
    <row r="126" spans="1:9" ht="25.5" customHeight="1">
      <c r="A126" s="80" t="s">
        <v>205</v>
      </c>
      <c r="B126" s="72" t="s">
        <v>51</v>
      </c>
      <c r="C126" s="73">
        <v>10</v>
      </c>
      <c r="D126" s="75" t="s">
        <v>16</v>
      </c>
      <c r="E126" s="46" t="s">
        <v>204</v>
      </c>
      <c r="F126" s="73">
        <v>880</v>
      </c>
      <c r="G126" s="133">
        <v>577.1</v>
      </c>
      <c r="H126" s="133">
        <v>55.7</v>
      </c>
      <c r="I126" s="101">
        <f t="shared" si="8"/>
        <v>9.651706809911627</v>
      </c>
    </row>
    <row r="127" spans="1:9" ht="12.75">
      <c r="A127" s="80" t="s">
        <v>6</v>
      </c>
      <c r="B127" s="72" t="s">
        <v>51</v>
      </c>
      <c r="C127" s="73">
        <v>10</v>
      </c>
      <c r="D127" s="73" t="s">
        <v>29</v>
      </c>
      <c r="E127" s="46"/>
      <c r="F127" s="73"/>
      <c r="G127" s="133">
        <f>G128</f>
        <v>1150</v>
      </c>
      <c r="H127" s="133">
        <f>H128</f>
        <v>778.7</v>
      </c>
      <c r="I127" s="101">
        <f t="shared" si="8"/>
        <v>67.71304347826087</v>
      </c>
    </row>
    <row r="128" spans="1:9" ht="89.25" customHeight="1">
      <c r="A128" s="80" t="s">
        <v>203</v>
      </c>
      <c r="B128" s="72" t="s">
        <v>51</v>
      </c>
      <c r="C128" s="73">
        <v>10</v>
      </c>
      <c r="D128" s="73" t="s">
        <v>29</v>
      </c>
      <c r="E128" s="46" t="s">
        <v>191</v>
      </c>
      <c r="F128" s="73"/>
      <c r="G128" s="133">
        <f>G129+G130+G132</f>
        <v>1150</v>
      </c>
      <c r="H128" s="133">
        <f>H129+H130+H132</f>
        <v>778.7</v>
      </c>
      <c r="I128" s="101">
        <f t="shared" si="8"/>
        <v>67.71304347826087</v>
      </c>
    </row>
    <row r="129" spans="1:9" ht="38.25">
      <c r="A129" s="80" t="s">
        <v>158</v>
      </c>
      <c r="B129" s="72" t="s">
        <v>51</v>
      </c>
      <c r="C129" s="73">
        <v>10</v>
      </c>
      <c r="D129" s="73" t="s">
        <v>29</v>
      </c>
      <c r="E129" s="117" t="s">
        <v>206</v>
      </c>
      <c r="F129" s="72" t="s">
        <v>141</v>
      </c>
      <c r="G129" s="133">
        <v>478.1</v>
      </c>
      <c r="H129" s="16">
        <v>429.5</v>
      </c>
      <c r="I129" s="101">
        <f t="shared" si="8"/>
        <v>89.8347626019661</v>
      </c>
    </row>
    <row r="130" spans="1:9" ht="25.5">
      <c r="A130" s="80" t="s">
        <v>159</v>
      </c>
      <c r="B130" s="76" t="s">
        <v>51</v>
      </c>
      <c r="C130" s="77">
        <v>10</v>
      </c>
      <c r="D130" s="73" t="s">
        <v>29</v>
      </c>
      <c r="E130" s="117" t="s">
        <v>207</v>
      </c>
      <c r="F130" s="76" t="s">
        <v>140</v>
      </c>
      <c r="G130" s="140">
        <v>471.9</v>
      </c>
      <c r="H130" s="16">
        <v>349.2</v>
      </c>
      <c r="I130" s="101">
        <f t="shared" si="8"/>
        <v>73.9987285441831</v>
      </c>
    </row>
    <row r="131" spans="1:9" ht="25.5">
      <c r="A131" s="80" t="s">
        <v>208</v>
      </c>
      <c r="B131" s="72" t="s">
        <v>51</v>
      </c>
      <c r="C131" s="73">
        <v>10</v>
      </c>
      <c r="D131" s="73" t="s">
        <v>29</v>
      </c>
      <c r="E131" s="117" t="s">
        <v>209</v>
      </c>
      <c r="F131" s="76"/>
      <c r="G131" s="140">
        <f>G132</f>
        <v>200</v>
      </c>
      <c r="H131" s="140">
        <f>H132</f>
        <v>0</v>
      </c>
      <c r="I131" s="101">
        <v>0</v>
      </c>
    </row>
    <row r="132" spans="1:9" ht="25.5">
      <c r="A132" s="80" t="s">
        <v>264</v>
      </c>
      <c r="B132" s="126" t="s">
        <v>51</v>
      </c>
      <c r="C132" s="127">
        <v>10</v>
      </c>
      <c r="D132" s="127" t="s">
        <v>29</v>
      </c>
      <c r="E132" s="120" t="s">
        <v>209</v>
      </c>
      <c r="F132" s="76" t="s">
        <v>129</v>
      </c>
      <c r="G132" s="140">
        <v>200</v>
      </c>
      <c r="H132" s="16">
        <v>0</v>
      </c>
      <c r="I132" s="101">
        <v>0</v>
      </c>
    </row>
    <row r="133" spans="1:9" ht="51">
      <c r="A133" s="119" t="s">
        <v>99</v>
      </c>
      <c r="B133" s="78" t="s">
        <v>51</v>
      </c>
      <c r="C133" s="111">
        <v>14</v>
      </c>
      <c r="D133" s="86" t="s">
        <v>52</v>
      </c>
      <c r="E133" s="112"/>
      <c r="F133" s="112"/>
      <c r="G133" s="138">
        <f>SUM(G134)</f>
        <v>4008</v>
      </c>
      <c r="H133" s="145">
        <f>H134</f>
        <v>4008</v>
      </c>
      <c r="I133" s="145">
        <f aca="true" t="shared" si="9" ref="I133:I138">H133/G133*100</f>
        <v>100</v>
      </c>
    </row>
    <row r="134" spans="1:9" ht="51">
      <c r="A134" s="88" t="s">
        <v>100</v>
      </c>
      <c r="B134" s="68" t="s">
        <v>51</v>
      </c>
      <c r="C134" s="92">
        <v>14</v>
      </c>
      <c r="D134" s="100" t="s">
        <v>29</v>
      </c>
      <c r="E134" s="92"/>
      <c r="F134" s="92"/>
      <c r="G134" s="143">
        <f>G135</f>
        <v>4008</v>
      </c>
      <c r="H134" s="101">
        <f>H135</f>
        <v>4008</v>
      </c>
      <c r="I134" s="145">
        <f t="shared" si="9"/>
        <v>100</v>
      </c>
    </row>
    <row r="135" spans="1:9" ht="12.75">
      <c r="A135" s="51" t="s">
        <v>50</v>
      </c>
      <c r="B135" s="72" t="s">
        <v>51</v>
      </c>
      <c r="C135" s="53">
        <v>14</v>
      </c>
      <c r="D135" s="86" t="s">
        <v>29</v>
      </c>
      <c r="E135" s="52" t="s">
        <v>101</v>
      </c>
      <c r="F135" s="53"/>
      <c r="G135" s="144">
        <f>G136</f>
        <v>4008</v>
      </c>
      <c r="H135" s="101">
        <f>H136</f>
        <v>4008</v>
      </c>
      <c r="I135" s="145">
        <f t="shared" si="9"/>
        <v>100</v>
      </c>
    </row>
    <row r="136" spans="1:9" ht="129" customHeight="1">
      <c r="A136" s="51" t="s">
        <v>102</v>
      </c>
      <c r="B136" s="72" t="s">
        <v>51</v>
      </c>
      <c r="C136" s="53">
        <v>14</v>
      </c>
      <c r="D136" s="86" t="s">
        <v>29</v>
      </c>
      <c r="E136" s="52" t="s">
        <v>116</v>
      </c>
      <c r="F136" s="86"/>
      <c r="G136" s="144">
        <f>G137</f>
        <v>4008</v>
      </c>
      <c r="H136" s="101">
        <f>H137</f>
        <v>4008</v>
      </c>
      <c r="I136" s="145">
        <f t="shared" si="9"/>
        <v>100</v>
      </c>
    </row>
    <row r="137" spans="1:9" ht="64.5" thickBot="1">
      <c r="A137" s="160" t="s">
        <v>214</v>
      </c>
      <c r="B137" s="76" t="s">
        <v>51</v>
      </c>
      <c r="C137" s="93">
        <v>14</v>
      </c>
      <c r="D137" s="161" t="s">
        <v>29</v>
      </c>
      <c r="E137" s="94" t="s">
        <v>115</v>
      </c>
      <c r="F137" s="161" t="s">
        <v>213</v>
      </c>
      <c r="G137" s="162">
        <v>4008</v>
      </c>
      <c r="H137" s="147">
        <v>4008</v>
      </c>
      <c r="I137" s="182">
        <f t="shared" si="9"/>
        <v>100</v>
      </c>
    </row>
    <row r="138" spans="1:9" ht="13.5" thickBot="1">
      <c r="A138" s="163" t="s">
        <v>98</v>
      </c>
      <c r="B138" s="95"/>
      <c r="C138" s="65"/>
      <c r="D138" s="65"/>
      <c r="E138" s="66"/>
      <c r="F138" s="66"/>
      <c r="G138" s="131">
        <f>G12+G44+G49+G60+G89+G112+G122+G133</f>
        <v>87668.1</v>
      </c>
      <c r="H138" s="131">
        <f>H12+H44+H49+H60+H89+H112+H122+H133</f>
        <v>79936.7</v>
      </c>
      <c r="I138" s="183">
        <f t="shared" si="9"/>
        <v>91.18105673557427</v>
      </c>
    </row>
    <row r="139" spans="1:7" ht="12.75">
      <c r="A139" s="196"/>
      <c r="B139" s="196"/>
      <c r="C139" s="196"/>
      <c r="D139" s="196"/>
      <c r="E139" s="196"/>
      <c r="F139" s="196"/>
      <c r="G139" s="196"/>
    </row>
    <row r="142" spans="1:7" ht="12.75">
      <c r="A142" s="20" t="s">
        <v>89</v>
      </c>
      <c r="G142" s="20" t="s">
        <v>317</v>
      </c>
    </row>
  </sheetData>
  <sheetProtection/>
  <mergeCells count="8">
    <mergeCell ref="G1:I1"/>
    <mergeCell ref="A5:I5"/>
    <mergeCell ref="G9:I9"/>
    <mergeCell ref="A2:I2"/>
    <mergeCell ref="A139:G139"/>
    <mergeCell ref="A4:I4"/>
    <mergeCell ref="A6:I6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33.75390625" style="0" customWidth="1"/>
    <col min="2" max="2" width="4.25390625" style="0" customWidth="1"/>
    <col min="3" max="3" width="4.75390625" style="0" customWidth="1"/>
    <col min="5" max="5" width="6.375" style="0" customWidth="1"/>
    <col min="6" max="6" width="10.25390625" style="0" customWidth="1"/>
    <col min="8" max="8" width="9.25390625" style="0" customWidth="1"/>
    <col min="9" max="9" width="9.125" style="0" customWidth="1"/>
  </cols>
  <sheetData>
    <row r="1" spans="1:8" ht="12.75">
      <c r="A1" s="198" t="s">
        <v>335</v>
      </c>
      <c r="B1" s="198"/>
      <c r="C1" s="198"/>
      <c r="D1" s="198"/>
      <c r="E1" s="198"/>
      <c r="F1" s="198"/>
      <c r="G1" s="193"/>
      <c r="H1" s="193"/>
    </row>
    <row r="2" spans="1:8" ht="12.75">
      <c r="A2" s="198" t="s">
        <v>336</v>
      </c>
      <c r="B2" s="198"/>
      <c r="C2" s="198"/>
      <c r="D2" s="198"/>
      <c r="E2" s="198"/>
      <c r="F2" s="198"/>
      <c r="G2" s="191"/>
      <c r="H2" s="191"/>
    </row>
    <row r="3" spans="1:8" ht="12.75">
      <c r="A3" s="198" t="s">
        <v>210</v>
      </c>
      <c r="B3" s="191"/>
      <c r="C3" s="191"/>
      <c r="D3" s="191"/>
      <c r="E3" s="191"/>
      <c r="F3" s="191"/>
      <c r="G3" s="191"/>
      <c r="H3" s="191"/>
    </row>
    <row r="4" spans="1:8" ht="12.75">
      <c r="A4" s="198"/>
      <c r="B4" s="198"/>
      <c r="C4" s="198"/>
      <c r="D4" s="198"/>
      <c r="E4" s="198"/>
      <c r="F4" s="198"/>
      <c r="G4" s="193"/>
      <c r="H4" s="193"/>
    </row>
    <row r="5" spans="1:8" ht="12.75">
      <c r="A5" s="199" t="s">
        <v>303</v>
      </c>
      <c r="B5" s="199"/>
      <c r="C5" s="199"/>
      <c r="D5" s="199"/>
      <c r="E5" s="199"/>
      <c r="F5" s="199"/>
      <c r="G5" s="199"/>
      <c r="H5" s="200"/>
    </row>
    <row r="6" spans="1:8" ht="12.75">
      <c r="A6" s="199" t="s">
        <v>324</v>
      </c>
      <c r="B6" s="199"/>
      <c r="C6" s="199"/>
      <c r="D6" s="199"/>
      <c r="E6" s="199"/>
      <c r="F6" s="199"/>
      <c r="G6" s="199"/>
      <c r="H6" s="193"/>
    </row>
    <row r="7" spans="1:6" ht="12.75">
      <c r="A7" s="48"/>
      <c r="B7" s="99"/>
      <c r="C7" s="99"/>
      <c r="D7" s="99"/>
      <c r="E7" s="99"/>
      <c r="F7" s="99"/>
    </row>
    <row r="10" spans="1:8" ht="13.5" thickBot="1">
      <c r="A10" s="201" t="s">
        <v>39</v>
      </c>
      <c r="B10" s="202"/>
      <c r="C10" s="202"/>
      <c r="D10" s="202"/>
      <c r="E10" s="202"/>
      <c r="F10" s="202"/>
      <c r="G10" s="202"/>
      <c r="H10" s="202"/>
    </row>
    <row r="11" spans="1:9" ht="48" customHeight="1" thickBot="1">
      <c r="A11" s="169" t="s">
        <v>40</v>
      </c>
      <c r="B11" s="57" t="s">
        <v>42</v>
      </c>
      <c r="C11" s="57" t="s">
        <v>14</v>
      </c>
      <c r="D11" s="57" t="s">
        <v>21</v>
      </c>
      <c r="E11" s="57" t="s">
        <v>15</v>
      </c>
      <c r="F11" s="186" t="s">
        <v>325</v>
      </c>
      <c r="G11" s="184" t="s">
        <v>298</v>
      </c>
      <c r="H11" s="185" t="s">
        <v>304</v>
      </c>
      <c r="I11" s="21"/>
    </row>
    <row r="12" spans="1:8" ht="57" customHeight="1" thickBot="1">
      <c r="A12" s="178"/>
      <c r="B12" s="179"/>
      <c r="C12" s="179"/>
      <c r="D12" s="179"/>
      <c r="E12" s="179"/>
      <c r="F12" s="180"/>
      <c r="G12" s="10"/>
      <c r="H12" s="181"/>
    </row>
    <row r="13" spans="1:8" ht="16.5" customHeight="1" thickBot="1">
      <c r="A13" s="62" t="s">
        <v>33</v>
      </c>
      <c r="B13" s="64" t="s">
        <v>16</v>
      </c>
      <c r="C13" s="65"/>
      <c r="D13" s="66"/>
      <c r="E13" s="66"/>
      <c r="F13" s="131">
        <f>F14+F18+F34+F38+F28+F31</f>
        <v>29557.4</v>
      </c>
      <c r="G13" s="131">
        <f>G14+G18+G34+G38+G28+G31</f>
        <v>27276.8</v>
      </c>
      <c r="H13" s="170">
        <f>G13/F13*100</f>
        <v>92.2841657249961</v>
      </c>
    </row>
    <row r="14" spans="1:8" ht="53.25" customHeight="1">
      <c r="A14" s="67" t="s">
        <v>36</v>
      </c>
      <c r="B14" s="69" t="s">
        <v>16</v>
      </c>
      <c r="C14" s="69" t="s">
        <v>17</v>
      </c>
      <c r="D14" s="70"/>
      <c r="E14" s="70"/>
      <c r="F14" s="132">
        <f aca="true" t="shared" si="0" ref="F14:G16">F15</f>
        <v>2392.4</v>
      </c>
      <c r="G14" s="8">
        <f t="shared" si="0"/>
        <v>2289.2</v>
      </c>
      <c r="H14" s="166">
        <f>G14/F14*100</f>
        <v>95.6863400769102</v>
      </c>
    </row>
    <row r="15" spans="1:8" ht="65.25" customHeight="1">
      <c r="A15" s="71" t="s">
        <v>25</v>
      </c>
      <c r="B15" s="73" t="s">
        <v>16</v>
      </c>
      <c r="C15" s="73" t="s">
        <v>17</v>
      </c>
      <c r="D15" s="73" t="s">
        <v>23</v>
      </c>
      <c r="E15" s="46"/>
      <c r="F15" s="133">
        <f t="shared" si="0"/>
        <v>2392.4</v>
      </c>
      <c r="G15" s="25">
        <f t="shared" si="0"/>
        <v>2289.2</v>
      </c>
      <c r="H15" s="101">
        <f>G15/F15*100</f>
        <v>95.6863400769102</v>
      </c>
    </row>
    <row r="16" spans="1:8" ht="15.75" customHeight="1">
      <c r="A16" s="74" t="s">
        <v>90</v>
      </c>
      <c r="B16" s="73" t="s">
        <v>16</v>
      </c>
      <c r="C16" s="73" t="s">
        <v>17</v>
      </c>
      <c r="D16" s="73" t="s">
        <v>91</v>
      </c>
      <c r="E16" s="75"/>
      <c r="F16" s="133">
        <f t="shared" si="0"/>
        <v>2392.4</v>
      </c>
      <c r="G16" s="25">
        <f t="shared" si="0"/>
        <v>2289.2</v>
      </c>
      <c r="H16" s="101">
        <f>G16/F16*100</f>
        <v>95.6863400769102</v>
      </c>
    </row>
    <row r="17" spans="1:8" ht="24.75" customHeight="1">
      <c r="A17" s="71" t="s">
        <v>169</v>
      </c>
      <c r="B17" s="73" t="s">
        <v>16</v>
      </c>
      <c r="C17" s="73" t="s">
        <v>17</v>
      </c>
      <c r="D17" s="73" t="s">
        <v>91</v>
      </c>
      <c r="E17" s="75" t="s">
        <v>127</v>
      </c>
      <c r="F17" s="133">
        <v>2392.4</v>
      </c>
      <c r="G17" s="25">
        <v>2289.2</v>
      </c>
      <c r="H17" s="101">
        <f>G17/F17*100</f>
        <v>95.6863400769102</v>
      </c>
    </row>
    <row r="18" spans="1:8" ht="65.25" customHeight="1">
      <c r="A18" s="74" t="s">
        <v>92</v>
      </c>
      <c r="B18" s="73" t="s">
        <v>16</v>
      </c>
      <c r="C18" s="73" t="s">
        <v>31</v>
      </c>
      <c r="D18" s="46"/>
      <c r="E18" s="46"/>
      <c r="F18" s="134">
        <f>F19+F26</f>
        <v>25175</v>
      </c>
      <c r="G18" s="134">
        <f>G19+G26</f>
        <v>23598.1</v>
      </c>
      <c r="H18" s="101">
        <f aca="true" t="shared" si="1" ref="H18:H37">G18/F18*100</f>
        <v>93.73624627606752</v>
      </c>
    </row>
    <row r="19" spans="1:8" ht="64.5" customHeight="1">
      <c r="A19" s="71" t="s">
        <v>25</v>
      </c>
      <c r="B19" s="73" t="s">
        <v>16</v>
      </c>
      <c r="C19" s="73" t="s">
        <v>31</v>
      </c>
      <c r="D19" s="73" t="s">
        <v>23</v>
      </c>
      <c r="E19" s="46"/>
      <c r="F19" s="133">
        <f>F20</f>
        <v>24768.8</v>
      </c>
      <c r="G19" s="16">
        <f>G20</f>
        <v>23191.899999999998</v>
      </c>
      <c r="H19" s="101">
        <f t="shared" si="1"/>
        <v>93.63352281903039</v>
      </c>
    </row>
    <row r="20" spans="1:8" ht="12" customHeight="1">
      <c r="A20" s="74" t="s">
        <v>3</v>
      </c>
      <c r="B20" s="73" t="s">
        <v>16</v>
      </c>
      <c r="C20" s="73" t="s">
        <v>31</v>
      </c>
      <c r="D20" s="73" t="s">
        <v>24</v>
      </c>
      <c r="E20" s="73"/>
      <c r="F20" s="133">
        <f>F21+F22+F23+F25+F24</f>
        <v>24768.8</v>
      </c>
      <c r="G20" s="16">
        <f>G21+G22+G23+G24+G25</f>
        <v>23191.899999999998</v>
      </c>
      <c r="H20" s="101">
        <f t="shared" si="1"/>
        <v>93.63352281903039</v>
      </c>
    </row>
    <row r="21" spans="1:8" ht="28.5" customHeight="1">
      <c r="A21" s="71" t="s">
        <v>169</v>
      </c>
      <c r="B21" s="73" t="s">
        <v>16</v>
      </c>
      <c r="C21" s="73" t="s">
        <v>31</v>
      </c>
      <c r="D21" s="73" t="s">
        <v>128</v>
      </c>
      <c r="E21" s="73">
        <v>120</v>
      </c>
      <c r="F21" s="133">
        <v>19440.1</v>
      </c>
      <c r="G21" s="16">
        <v>18298.5</v>
      </c>
      <c r="H21" s="101">
        <f t="shared" si="1"/>
        <v>94.1276022242684</v>
      </c>
    </row>
    <row r="22" spans="1:8" ht="42.75" customHeight="1">
      <c r="A22" s="71" t="s">
        <v>286</v>
      </c>
      <c r="B22" s="73" t="s">
        <v>16</v>
      </c>
      <c r="C22" s="73" t="s">
        <v>31</v>
      </c>
      <c r="D22" s="73" t="s">
        <v>128</v>
      </c>
      <c r="E22" s="75" t="s">
        <v>130</v>
      </c>
      <c r="F22" s="133">
        <v>1104.5</v>
      </c>
      <c r="G22" s="16">
        <v>1038.6</v>
      </c>
      <c r="H22" s="101">
        <f t="shared" si="1"/>
        <v>94.0334993209597</v>
      </c>
    </row>
    <row r="23" spans="1:8" ht="24.75" customHeight="1">
      <c r="A23" s="71" t="s">
        <v>263</v>
      </c>
      <c r="B23" s="73" t="s">
        <v>16</v>
      </c>
      <c r="C23" s="73" t="s">
        <v>31</v>
      </c>
      <c r="D23" s="73" t="s">
        <v>128</v>
      </c>
      <c r="E23" s="75" t="s">
        <v>129</v>
      </c>
      <c r="F23" s="133">
        <v>3937.2</v>
      </c>
      <c r="G23" s="16">
        <v>3587.8</v>
      </c>
      <c r="H23" s="101">
        <f t="shared" si="1"/>
        <v>91.12567306715434</v>
      </c>
    </row>
    <row r="24" spans="1:8" ht="30.75" customHeight="1">
      <c r="A24" s="71" t="s">
        <v>167</v>
      </c>
      <c r="B24" s="73" t="s">
        <v>16</v>
      </c>
      <c r="C24" s="73" t="s">
        <v>31</v>
      </c>
      <c r="D24" s="73" t="s">
        <v>128</v>
      </c>
      <c r="E24" s="75" t="s">
        <v>131</v>
      </c>
      <c r="F24" s="133">
        <v>40</v>
      </c>
      <c r="G24" s="16">
        <v>32.5</v>
      </c>
      <c r="H24" s="101">
        <f t="shared" si="1"/>
        <v>81.25</v>
      </c>
    </row>
    <row r="25" spans="1:8" ht="31.5" customHeight="1">
      <c r="A25" s="71" t="s">
        <v>168</v>
      </c>
      <c r="B25" s="73" t="s">
        <v>16</v>
      </c>
      <c r="C25" s="73" t="s">
        <v>31</v>
      </c>
      <c r="D25" s="73" t="s">
        <v>128</v>
      </c>
      <c r="E25" s="75" t="s">
        <v>166</v>
      </c>
      <c r="F25" s="133">
        <v>247</v>
      </c>
      <c r="G25" s="16">
        <v>234.5</v>
      </c>
      <c r="H25" s="101">
        <f t="shared" si="1"/>
        <v>94.93927125506073</v>
      </c>
    </row>
    <row r="26" spans="1:8" ht="51" customHeight="1">
      <c r="A26" s="71" t="s">
        <v>107</v>
      </c>
      <c r="B26" s="73" t="s">
        <v>16</v>
      </c>
      <c r="C26" s="73" t="s">
        <v>31</v>
      </c>
      <c r="D26" s="73" t="s">
        <v>106</v>
      </c>
      <c r="E26" s="75"/>
      <c r="F26" s="133">
        <f>F27</f>
        <v>406.2</v>
      </c>
      <c r="G26" s="16">
        <f>G27</f>
        <v>406.2</v>
      </c>
      <c r="H26" s="101">
        <f t="shared" si="1"/>
        <v>100</v>
      </c>
    </row>
    <row r="27" spans="1:8" ht="15.75" customHeight="1">
      <c r="A27" s="71" t="s">
        <v>103</v>
      </c>
      <c r="B27" s="73" t="s">
        <v>16</v>
      </c>
      <c r="C27" s="73" t="s">
        <v>31</v>
      </c>
      <c r="D27" s="73" t="s">
        <v>106</v>
      </c>
      <c r="E27" s="53">
        <v>540</v>
      </c>
      <c r="F27" s="133">
        <v>406.2</v>
      </c>
      <c r="G27" s="16">
        <v>406.2</v>
      </c>
      <c r="H27" s="101">
        <f t="shared" si="1"/>
        <v>100</v>
      </c>
    </row>
    <row r="28" spans="1:8" ht="40.5" customHeight="1">
      <c r="A28" s="71" t="s">
        <v>105</v>
      </c>
      <c r="B28" s="73" t="s">
        <v>16</v>
      </c>
      <c r="C28" s="73" t="s">
        <v>108</v>
      </c>
      <c r="D28" s="73"/>
      <c r="E28" s="53"/>
      <c r="F28" s="134">
        <f>F29</f>
        <v>490.3</v>
      </c>
      <c r="G28" s="16">
        <f>G29</f>
        <v>490.3</v>
      </c>
      <c r="H28" s="101">
        <f t="shared" si="1"/>
        <v>100</v>
      </c>
    </row>
    <row r="29" spans="1:8" ht="54" customHeight="1">
      <c r="A29" s="71" t="s">
        <v>107</v>
      </c>
      <c r="B29" s="73" t="s">
        <v>16</v>
      </c>
      <c r="C29" s="73" t="s">
        <v>108</v>
      </c>
      <c r="D29" s="73" t="s">
        <v>106</v>
      </c>
      <c r="E29" s="53"/>
      <c r="F29" s="133">
        <f>F30</f>
        <v>490.3</v>
      </c>
      <c r="G29" s="16">
        <f>G30</f>
        <v>490.3</v>
      </c>
      <c r="H29" s="101">
        <f t="shared" si="1"/>
        <v>100</v>
      </c>
    </row>
    <row r="30" spans="1:8" ht="16.5" customHeight="1">
      <c r="A30" s="71" t="s">
        <v>103</v>
      </c>
      <c r="B30" s="73" t="s">
        <v>16</v>
      </c>
      <c r="C30" s="73" t="s">
        <v>108</v>
      </c>
      <c r="D30" s="73" t="s">
        <v>106</v>
      </c>
      <c r="E30" s="53">
        <v>540</v>
      </c>
      <c r="F30" s="133">
        <v>490.3</v>
      </c>
      <c r="G30" s="16">
        <v>490.3</v>
      </c>
      <c r="H30" s="101">
        <f t="shared" si="1"/>
        <v>100</v>
      </c>
    </row>
    <row r="31" spans="1:8" ht="16.5" customHeight="1">
      <c r="A31" s="71" t="s">
        <v>302</v>
      </c>
      <c r="B31" s="73" t="s">
        <v>16</v>
      </c>
      <c r="C31" s="73" t="s">
        <v>301</v>
      </c>
      <c r="D31" s="73"/>
      <c r="E31" s="53"/>
      <c r="F31" s="133">
        <f>F32</f>
        <v>819.4</v>
      </c>
      <c r="G31" s="16">
        <f>G32</f>
        <v>819.4</v>
      </c>
      <c r="H31" s="101">
        <f t="shared" si="1"/>
        <v>100</v>
      </c>
    </row>
    <row r="32" spans="1:8" ht="23.25" customHeight="1">
      <c r="A32" s="80" t="s">
        <v>114</v>
      </c>
      <c r="B32" s="73" t="s">
        <v>16</v>
      </c>
      <c r="C32" s="73" t="s">
        <v>301</v>
      </c>
      <c r="D32" s="46" t="s">
        <v>13</v>
      </c>
      <c r="E32" s="53"/>
      <c r="F32" s="133">
        <f>F33</f>
        <v>819.4</v>
      </c>
      <c r="G32" s="16">
        <f>G33</f>
        <v>819.4</v>
      </c>
      <c r="H32" s="101">
        <f t="shared" si="1"/>
        <v>100</v>
      </c>
    </row>
    <row r="33" spans="1:8" ht="28.5" customHeight="1">
      <c r="A33" s="71" t="s">
        <v>263</v>
      </c>
      <c r="B33" s="73" t="s">
        <v>16</v>
      </c>
      <c r="C33" s="73" t="s">
        <v>301</v>
      </c>
      <c r="D33" s="46" t="s">
        <v>13</v>
      </c>
      <c r="E33" s="53">
        <v>244</v>
      </c>
      <c r="F33" s="133">
        <v>819.4</v>
      </c>
      <c r="G33" s="16">
        <v>819.4</v>
      </c>
      <c r="H33" s="101">
        <f t="shared" si="1"/>
        <v>100</v>
      </c>
    </row>
    <row r="34" spans="1:8" ht="15.75" customHeight="1">
      <c r="A34" s="71" t="s">
        <v>22</v>
      </c>
      <c r="B34" s="53" t="s">
        <v>16</v>
      </c>
      <c r="C34" s="53">
        <v>11</v>
      </c>
      <c r="D34" s="53"/>
      <c r="E34" s="53"/>
      <c r="F34" s="135">
        <f>F35</f>
        <v>500</v>
      </c>
      <c r="G34" s="16"/>
      <c r="H34" s="101">
        <f t="shared" si="1"/>
        <v>0</v>
      </c>
    </row>
    <row r="35" spans="1:8" ht="15.75" customHeight="1">
      <c r="A35" s="71" t="s">
        <v>22</v>
      </c>
      <c r="B35" s="53" t="s">
        <v>16</v>
      </c>
      <c r="C35" s="53">
        <v>11</v>
      </c>
      <c r="D35" s="53" t="s">
        <v>93</v>
      </c>
      <c r="E35" s="53"/>
      <c r="F35" s="133">
        <f>F36</f>
        <v>500</v>
      </c>
      <c r="G35" s="16">
        <f>G36</f>
        <v>0</v>
      </c>
      <c r="H35" s="101">
        <f t="shared" si="1"/>
        <v>0</v>
      </c>
    </row>
    <row r="36" spans="1:8" ht="24" customHeight="1">
      <c r="A36" s="71" t="s">
        <v>47</v>
      </c>
      <c r="B36" s="53" t="s">
        <v>16</v>
      </c>
      <c r="C36" s="53">
        <v>11</v>
      </c>
      <c r="D36" s="53" t="s">
        <v>94</v>
      </c>
      <c r="E36" s="53"/>
      <c r="F36" s="133">
        <f>F37</f>
        <v>500</v>
      </c>
      <c r="G36" s="16">
        <f>G37</f>
        <v>0</v>
      </c>
      <c r="H36" s="101">
        <f t="shared" si="1"/>
        <v>0</v>
      </c>
    </row>
    <row r="37" spans="1:8" ht="17.25" customHeight="1">
      <c r="A37" s="71" t="s">
        <v>170</v>
      </c>
      <c r="B37" s="53" t="s">
        <v>16</v>
      </c>
      <c r="C37" s="53">
        <v>11</v>
      </c>
      <c r="D37" s="53" t="s">
        <v>94</v>
      </c>
      <c r="E37" s="53">
        <v>870</v>
      </c>
      <c r="F37" s="133">
        <v>500</v>
      </c>
      <c r="G37" s="16">
        <v>0</v>
      </c>
      <c r="H37" s="101">
        <f t="shared" si="1"/>
        <v>0</v>
      </c>
    </row>
    <row r="38" spans="1:8" ht="18.75" customHeight="1">
      <c r="A38" s="74" t="s">
        <v>4</v>
      </c>
      <c r="B38" s="73" t="s">
        <v>16</v>
      </c>
      <c r="C38" s="73">
        <v>13</v>
      </c>
      <c r="D38" s="73"/>
      <c r="E38" s="73"/>
      <c r="F38" s="133">
        <f>F39+F43</f>
        <v>180.29999999999998</v>
      </c>
      <c r="G38" s="133">
        <f>G39+G43</f>
        <v>79.8</v>
      </c>
      <c r="H38" s="101">
        <f>G38/F38*100</f>
        <v>44.25956738768719</v>
      </c>
    </row>
    <row r="39" spans="1:8" ht="48.75" customHeight="1">
      <c r="A39" s="71" t="s">
        <v>216</v>
      </c>
      <c r="B39" s="73" t="s">
        <v>16</v>
      </c>
      <c r="C39" s="73">
        <v>13</v>
      </c>
      <c r="D39" s="73" t="s">
        <v>219</v>
      </c>
      <c r="E39" s="77"/>
      <c r="F39" s="140">
        <f aca="true" t="shared" si="2" ref="F39:G41">F40</f>
        <v>176.6</v>
      </c>
      <c r="G39" s="101">
        <f t="shared" si="2"/>
        <v>76.1</v>
      </c>
      <c r="H39" s="101">
        <f aca="true" t="shared" si="3" ref="H39:H102">G39/F39*100</f>
        <v>43.091732729331824</v>
      </c>
    </row>
    <row r="40" spans="1:8" ht="36.75" customHeight="1">
      <c r="A40" s="71" t="s">
        <v>217</v>
      </c>
      <c r="B40" s="73" t="s">
        <v>16</v>
      </c>
      <c r="C40" s="73">
        <v>13</v>
      </c>
      <c r="D40" s="73" t="s">
        <v>220</v>
      </c>
      <c r="E40" s="77"/>
      <c r="F40" s="140">
        <f t="shared" si="2"/>
        <v>176.6</v>
      </c>
      <c r="G40" s="101">
        <f t="shared" si="2"/>
        <v>76.1</v>
      </c>
      <c r="H40" s="101">
        <f t="shared" si="3"/>
        <v>43.091732729331824</v>
      </c>
    </row>
    <row r="41" spans="1:8" ht="26.25" customHeight="1">
      <c r="A41" s="71" t="s">
        <v>218</v>
      </c>
      <c r="B41" s="73" t="s">
        <v>16</v>
      </c>
      <c r="C41" s="73">
        <v>13</v>
      </c>
      <c r="D41" s="73" t="s">
        <v>221</v>
      </c>
      <c r="E41" s="77"/>
      <c r="F41" s="140">
        <f t="shared" si="2"/>
        <v>176.6</v>
      </c>
      <c r="G41" s="101">
        <f t="shared" si="2"/>
        <v>76.1</v>
      </c>
      <c r="H41" s="101">
        <f t="shared" si="3"/>
        <v>43.091732729331824</v>
      </c>
    </row>
    <row r="42" spans="1:8" ht="24.75" customHeight="1">
      <c r="A42" s="71" t="s">
        <v>263</v>
      </c>
      <c r="B42" s="73" t="s">
        <v>16</v>
      </c>
      <c r="C42" s="73">
        <v>13</v>
      </c>
      <c r="D42" s="73" t="s">
        <v>221</v>
      </c>
      <c r="E42" s="77">
        <v>244</v>
      </c>
      <c r="F42" s="140">
        <v>176.6</v>
      </c>
      <c r="G42" s="101">
        <v>76.1</v>
      </c>
      <c r="H42" s="101">
        <f t="shared" si="3"/>
        <v>43.091732729331824</v>
      </c>
    </row>
    <row r="43" spans="1:8" ht="51" customHeight="1">
      <c r="A43" s="71" t="s">
        <v>107</v>
      </c>
      <c r="B43" s="77" t="s">
        <v>16</v>
      </c>
      <c r="C43" s="77">
        <v>13</v>
      </c>
      <c r="D43" s="73" t="s">
        <v>106</v>
      </c>
      <c r="E43" s="77"/>
      <c r="F43" s="136">
        <f>F44</f>
        <v>3.7</v>
      </c>
      <c r="G43" s="16">
        <f>G44</f>
        <v>3.7</v>
      </c>
      <c r="H43" s="101">
        <f t="shared" si="3"/>
        <v>100</v>
      </c>
    </row>
    <row r="44" spans="1:8" ht="18" customHeight="1">
      <c r="A44" s="71" t="s">
        <v>103</v>
      </c>
      <c r="B44" s="73" t="s">
        <v>16</v>
      </c>
      <c r="C44" s="73">
        <v>13</v>
      </c>
      <c r="D44" s="73" t="s">
        <v>106</v>
      </c>
      <c r="E44" s="53">
        <v>540</v>
      </c>
      <c r="F44" s="175">
        <v>3.7</v>
      </c>
      <c r="G44" s="16">
        <v>3.7</v>
      </c>
      <c r="H44" s="101">
        <f t="shared" si="3"/>
        <v>100</v>
      </c>
    </row>
    <row r="45" spans="1:8" ht="21.75" customHeight="1">
      <c r="A45" s="119" t="s">
        <v>26</v>
      </c>
      <c r="B45" s="123" t="s">
        <v>17</v>
      </c>
      <c r="C45" s="124"/>
      <c r="D45" s="124"/>
      <c r="E45" s="124"/>
      <c r="F45" s="137">
        <f aca="true" t="shared" si="4" ref="F45:G48">F46</f>
        <v>236</v>
      </c>
      <c r="G45" s="137">
        <f t="shared" si="4"/>
        <v>235.9</v>
      </c>
      <c r="H45" s="101">
        <f t="shared" si="3"/>
        <v>99.95762711864407</v>
      </c>
    </row>
    <row r="46" spans="1:8" ht="24" customHeight="1">
      <c r="A46" s="74" t="s">
        <v>0</v>
      </c>
      <c r="B46" s="73" t="s">
        <v>17</v>
      </c>
      <c r="C46" s="73" t="s">
        <v>29</v>
      </c>
      <c r="D46" s="73"/>
      <c r="E46" s="79"/>
      <c r="F46" s="133">
        <f t="shared" si="4"/>
        <v>236</v>
      </c>
      <c r="G46" s="133">
        <f t="shared" si="4"/>
        <v>235.9</v>
      </c>
      <c r="H46" s="101">
        <f t="shared" si="3"/>
        <v>99.95762711864407</v>
      </c>
    </row>
    <row r="47" spans="1:8" ht="27.75" customHeight="1">
      <c r="A47" s="74" t="s">
        <v>48</v>
      </c>
      <c r="B47" s="73" t="s">
        <v>17</v>
      </c>
      <c r="C47" s="73" t="s">
        <v>29</v>
      </c>
      <c r="D47" s="46" t="s">
        <v>95</v>
      </c>
      <c r="E47" s="79"/>
      <c r="F47" s="133">
        <f t="shared" si="4"/>
        <v>236</v>
      </c>
      <c r="G47" s="133">
        <f t="shared" si="4"/>
        <v>235.9</v>
      </c>
      <c r="H47" s="101">
        <f t="shared" si="3"/>
        <v>99.95762711864407</v>
      </c>
    </row>
    <row r="48" spans="1:8" ht="42" customHeight="1">
      <c r="A48" s="80" t="s">
        <v>38</v>
      </c>
      <c r="B48" s="73" t="s">
        <v>17</v>
      </c>
      <c r="C48" s="73" t="s">
        <v>29</v>
      </c>
      <c r="D48" s="46" t="s">
        <v>96</v>
      </c>
      <c r="E48" s="79"/>
      <c r="F48" s="133">
        <f t="shared" si="4"/>
        <v>236</v>
      </c>
      <c r="G48" s="133">
        <f t="shared" si="4"/>
        <v>235.9</v>
      </c>
      <c r="H48" s="101">
        <f t="shared" si="3"/>
        <v>99.95762711864407</v>
      </c>
    </row>
    <row r="49" spans="1:8" ht="31.5" customHeight="1">
      <c r="A49" s="80" t="s">
        <v>32</v>
      </c>
      <c r="B49" s="73" t="s">
        <v>17</v>
      </c>
      <c r="C49" s="73" t="s">
        <v>29</v>
      </c>
      <c r="D49" s="46" t="s">
        <v>96</v>
      </c>
      <c r="E49" s="75" t="s">
        <v>132</v>
      </c>
      <c r="F49" s="133">
        <v>236</v>
      </c>
      <c r="G49" s="16">
        <v>235.9</v>
      </c>
      <c r="H49" s="101">
        <f t="shared" si="3"/>
        <v>99.95762711864407</v>
      </c>
    </row>
    <row r="50" spans="1:8" ht="30.75" customHeight="1">
      <c r="A50" s="119" t="s">
        <v>27</v>
      </c>
      <c r="B50" s="111" t="s">
        <v>29</v>
      </c>
      <c r="C50" s="111"/>
      <c r="D50" s="112"/>
      <c r="E50" s="111"/>
      <c r="F50" s="138">
        <f>F51+F57</f>
        <v>1400</v>
      </c>
      <c r="G50" s="12">
        <f>G51+G57</f>
        <v>1109.7</v>
      </c>
      <c r="H50" s="101">
        <f t="shared" si="3"/>
        <v>79.26428571428572</v>
      </c>
    </row>
    <row r="51" spans="1:8" ht="57" customHeight="1">
      <c r="A51" s="83" t="s">
        <v>37</v>
      </c>
      <c r="B51" s="69" t="s">
        <v>29</v>
      </c>
      <c r="C51" s="69" t="s">
        <v>12</v>
      </c>
      <c r="D51" s="70"/>
      <c r="E51" s="70"/>
      <c r="F51" s="139">
        <f>F52</f>
        <v>730</v>
      </c>
      <c r="G51" s="139">
        <f>G52</f>
        <v>580.3000000000001</v>
      </c>
      <c r="H51" s="101">
        <f t="shared" si="3"/>
        <v>79.4931506849315</v>
      </c>
    </row>
    <row r="52" spans="1:8" ht="92.25" customHeight="1">
      <c r="A52" s="80" t="s">
        <v>174</v>
      </c>
      <c r="B52" s="73" t="s">
        <v>29</v>
      </c>
      <c r="C52" s="73" t="s">
        <v>12</v>
      </c>
      <c r="D52" s="46" t="s">
        <v>133</v>
      </c>
      <c r="E52" s="73"/>
      <c r="F52" s="133">
        <f>F53+F55</f>
        <v>730</v>
      </c>
      <c r="G52" s="133">
        <f>G53+G55</f>
        <v>580.3000000000001</v>
      </c>
      <c r="H52" s="101">
        <f t="shared" si="3"/>
        <v>79.4931506849315</v>
      </c>
    </row>
    <row r="53" spans="1:8" ht="24.75" customHeight="1">
      <c r="A53" s="80" t="s">
        <v>176</v>
      </c>
      <c r="B53" s="73" t="s">
        <v>29</v>
      </c>
      <c r="C53" s="73" t="s">
        <v>12</v>
      </c>
      <c r="D53" s="46" t="s">
        <v>152</v>
      </c>
      <c r="E53" s="73"/>
      <c r="F53" s="133">
        <f>F54</f>
        <v>122</v>
      </c>
      <c r="G53" s="133">
        <f>G54</f>
        <v>56.2</v>
      </c>
      <c r="H53" s="101">
        <f t="shared" si="3"/>
        <v>46.06557377049181</v>
      </c>
    </row>
    <row r="54" spans="1:8" ht="26.25" customHeight="1">
      <c r="A54" s="80" t="s">
        <v>264</v>
      </c>
      <c r="B54" s="73" t="s">
        <v>29</v>
      </c>
      <c r="C54" s="73" t="s">
        <v>12</v>
      </c>
      <c r="D54" s="46" t="s">
        <v>152</v>
      </c>
      <c r="E54" s="73">
        <v>244</v>
      </c>
      <c r="F54" s="133">
        <v>122</v>
      </c>
      <c r="G54" s="16">
        <v>56.2</v>
      </c>
      <c r="H54" s="101">
        <f t="shared" si="3"/>
        <v>46.06557377049181</v>
      </c>
    </row>
    <row r="55" spans="1:8" ht="38.25" customHeight="1">
      <c r="A55" s="80" t="s">
        <v>178</v>
      </c>
      <c r="B55" s="73" t="s">
        <v>29</v>
      </c>
      <c r="C55" s="73" t="s">
        <v>12</v>
      </c>
      <c r="D55" s="46" t="s">
        <v>177</v>
      </c>
      <c r="E55" s="73"/>
      <c r="F55" s="133">
        <f>F56</f>
        <v>608</v>
      </c>
      <c r="G55" s="133">
        <f>G56</f>
        <v>524.1</v>
      </c>
      <c r="H55" s="101">
        <f t="shared" si="3"/>
        <v>86.20065789473685</v>
      </c>
    </row>
    <row r="56" spans="1:8" ht="30" customHeight="1">
      <c r="A56" s="80" t="s">
        <v>264</v>
      </c>
      <c r="B56" s="73" t="s">
        <v>29</v>
      </c>
      <c r="C56" s="73" t="s">
        <v>12</v>
      </c>
      <c r="D56" s="46" t="s">
        <v>177</v>
      </c>
      <c r="E56" s="73">
        <v>244</v>
      </c>
      <c r="F56" s="133">
        <v>608</v>
      </c>
      <c r="G56" s="16">
        <v>524.1</v>
      </c>
      <c r="H56" s="101">
        <f t="shared" si="3"/>
        <v>86.20065789473685</v>
      </c>
    </row>
    <row r="57" spans="1:8" ht="36" customHeight="1">
      <c r="A57" s="71" t="s">
        <v>43</v>
      </c>
      <c r="B57" s="129" t="s">
        <v>29</v>
      </c>
      <c r="C57" s="75" t="s">
        <v>49</v>
      </c>
      <c r="D57" s="81"/>
      <c r="E57" s="73"/>
      <c r="F57" s="133">
        <f>F58</f>
        <v>670</v>
      </c>
      <c r="G57" s="16">
        <f>G58</f>
        <v>529.4</v>
      </c>
      <c r="H57" s="101">
        <f t="shared" si="3"/>
        <v>79.01492537313433</v>
      </c>
    </row>
    <row r="58" spans="1:8" ht="89.25" customHeight="1">
      <c r="A58" s="80" t="s">
        <v>174</v>
      </c>
      <c r="B58" s="75" t="s">
        <v>29</v>
      </c>
      <c r="C58" s="75" t="s">
        <v>49</v>
      </c>
      <c r="D58" s="81" t="s">
        <v>133</v>
      </c>
      <c r="E58" s="73"/>
      <c r="F58" s="133">
        <f>F60</f>
        <v>670</v>
      </c>
      <c r="G58" s="16">
        <f>G59</f>
        <v>529.4</v>
      </c>
      <c r="H58" s="101">
        <f t="shared" si="3"/>
        <v>79.01492537313433</v>
      </c>
    </row>
    <row r="59" spans="1:8" ht="39.75" customHeight="1">
      <c r="A59" s="114" t="s">
        <v>179</v>
      </c>
      <c r="B59" s="75" t="s">
        <v>29</v>
      </c>
      <c r="C59" s="75" t="s">
        <v>49</v>
      </c>
      <c r="D59" s="81" t="s">
        <v>151</v>
      </c>
      <c r="E59" s="77"/>
      <c r="F59" s="140">
        <f>F60</f>
        <v>670</v>
      </c>
      <c r="G59" s="16">
        <f>G60</f>
        <v>529.4</v>
      </c>
      <c r="H59" s="101">
        <f t="shared" si="3"/>
        <v>79.01492537313433</v>
      </c>
    </row>
    <row r="60" spans="1:8" ht="26.25" customHeight="1">
      <c r="A60" s="80" t="s">
        <v>264</v>
      </c>
      <c r="B60" s="84" t="s">
        <v>29</v>
      </c>
      <c r="C60" s="84" t="s">
        <v>49</v>
      </c>
      <c r="D60" s="81" t="s">
        <v>151</v>
      </c>
      <c r="E60" s="77">
        <v>242</v>
      </c>
      <c r="F60" s="140">
        <v>670</v>
      </c>
      <c r="G60" s="16">
        <v>529.4</v>
      </c>
      <c r="H60" s="101">
        <f t="shared" si="3"/>
        <v>79.01492537313433</v>
      </c>
    </row>
    <row r="61" spans="1:8" ht="19.5" customHeight="1">
      <c r="A61" s="119" t="s">
        <v>44</v>
      </c>
      <c r="B61" s="111" t="s">
        <v>31</v>
      </c>
      <c r="C61" s="111"/>
      <c r="D61" s="112"/>
      <c r="E61" s="112"/>
      <c r="F61" s="138">
        <f>+F62+F65+F77</f>
        <v>30429.9</v>
      </c>
      <c r="G61" s="145">
        <f>G62+G65+G77</f>
        <v>29477.2</v>
      </c>
      <c r="H61" s="101">
        <f t="shared" si="3"/>
        <v>96.86919772986438</v>
      </c>
    </row>
    <row r="62" spans="1:8" ht="21" customHeight="1">
      <c r="A62" s="71" t="s">
        <v>7</v>
      </c>
      <c r="B62" s="73" t="s">
        <v>31</v>
      </c>
      <c r="C62" s="53" t="s">
        <v>1</v>
      </c>
      <c r="D62" s="46"/>
      <c r="E62" s="75"/>
      <c r="F62" s="133">
        <f>F63</f>
        <v>150</v>
      </c>
      <c r="G62" s="133">
        <f>G63</f>
        <v>102.4</v>
      </c>
      <c r="H62" s="101">
        <f t="shared" si="3"/>
        <v>68.26666666666668</v>
      </c>
    </row>
    <row r="63" spans="1:8" ht="66.75" customHeight="1">
      <c r="A63" s="71" t="s">
        <v>145</v>
      </c>
      <c r="B63" s="73" t="s">
        <v>31</v>
      </c>
      <c r="C63" s="53" t="s">
        <v>1</v>
      </c>
      <c r="D63" s="46" t="s">
        <v>144</v>
      </c>
      <c r="E63" s="75"/>
      <c r="F63" s="133">
        <f>F64</f>
        <v>150</v>
      </c>
      <c r="G63" s="16">
        <f>G64</f>
        <v>102.4</v>
      </c>
      <c r="H63" s="101">
        <f t="shared" si="3"/>
        <v>68.26666666666668</v>
      </c>
    </row>
    <row r="64" spans="1:8" ht="29.25" customHeight="1">
      <c r="A64" s="80" t="s">
        <v>264</v>
      </c>
      <c r="B64" s="73" t="s">
        <v>31</v>
      </c>
      <c r="C64" s="53" t="s">
        <v>1</v>
      </c>
      <c r="D64" s="46" t="s">
        <v>144</v>
      </c>
      <c r="E64" s="75" t="s">
        <v>129</v>
      </c>
      <c r="F64" s="133">
        <v>150</v>
      </c>
      <c r="G64" s="16">
        <v>102.4</v>
      </c>
      <c r="H64" s="101">
        <f t="shared" si="3"/>
        <v>68.26666666666668</v>
      </c>
    </row>
    <row r="65" spans="1:8" ht="18.75" customHeight="1">
      <c r="A65" s="80" t="s">
        <v>8</v>
      </c>
      <c r="B65" s="53" t="s">
        <v>31</v>
      </c>
      <c r="C65" s="53" t="s">
        <v>12</v>
      </c>
      <c r="D65" s="52"/>
      <c r="E65" s="52"/>
      <c r="F65" s="133">
        <f>F66</f>
        <v>27352</v>
      </c>
      <c r="G65" s="133">
        <f>G66</f>
        <v>26774.8</v>
      </c>
      <c r="H65" s="101">
        <f t="shared" si="3"/>
        <v>97.88973384030419</v>
      </c>
    </row>
    <row r="66" spans="1:8" ht="104.25" customHeight="1">
      <c r="A66" s="80" t="s">
        <v>180</v>
      </c>
      <c r="B66" s="86" t="s">
        <v>31</v>
      </c>
      <c r="C66" s="86" t="s">
        <v>12</v>
      </c>
      <c r="D66" s="52" t="s">
        <v>173</v>
      </c>
      <c r="E66" s="53"/>
      <c r="F66" s="133">
        <f>F67+F69+F72+F73+F75</f>
        <v>27352</v>
      </c>
      <c r="G66" s="133">
        <f>G67+G69+G72+G73+G75</f>
        <v>26774.8</v>
      </c>
      <c r="H66" s="101">
        <f t="shared" si="3"/>
        <v>97.88973384030419</v>
      </c>
    </row>
    <row r="67" spans="1:8" ht="57" customHeight="1">
      <c r="A67" s="80" t="s">
        <v>181</v>
      </c>
      <c r="B67" s="86" t="s">
        <v>31</v>
      </c>
      <c r="C67" s="86" t="s">
        <v>12</v>
      </c>
      <c r="D67" s="52" t="s">
        <v>182</v>
      </c>
      <c r="E67" s="53"/>
      <c r="F67" s="133">
        <f>F68</f>
        <v>20</v>
      </c>
      <c r="G67" s="133">
        <f>G68</f>
        <v>14.7</v>
      </c>
      <c r="H67" s="101">
        <f t="shared" si="3"/>
        <v>73.5</v>
      </c>
    </row>
    <row r="68" spans="1:8" ht="25.5" customHeight="1">
      <c r="A68" s="80" t="s">
        <v>264</v>
      </c>
      <c r="B68" s="86" t="s">
        <v>31</v>
      </c>
      <c r="C68" s="86" t="s">
        <v>12</v>
      </c>
      <c r="D68" s="52" t="s">
        <v>182</v>
      </c>
      <c r="E68" s="87">
        <v>244</v>
      </c>
      <c r="F68" s="133">
        <v>20</v>
      </c>
      <c r="G68" s="16">
        <v>14.7</v>
      </c>
      <c r="H68" s="101">
        <f t="shared" si="3"/>
        <v>73.5</v>
      </c>
    </row>
    <row r="69" spans="1:8" ht="48.75" customHeight="1">
      <c r="A69" s="80" t="s">
        <v>184</v>
      </c>
      <c r="B69" s="86" t="s">
        <v>31</v>
      </c>
      <c r="C69" s="86" t="s">
        <v>12</v>
      </c>
      <c r="D69" s="52" t="s">
        <v>183</v>
      </c>
      <c r="E69" s="87"/>
      <c r="F69" s="133">
        <f>F70</f>
        <v>245</v>
      </c>
      <c r="G69" s="16">
        <f>G70</f>
        <v>87.4</v>
      </c>
      <c r="H69" s="101">
        <f t="shared" si="3"/>
        <v>35.673469387755105</v>
      </c>
    </row>
    <row r="70" spans="1:8" ht="36" customHeight="1">
      <c r="A70" s="80" t="s">
        <v>264</v>
      </c>
      <c r="B70" s="86" t="s">
        <v>31</v>
      </c>
      <c r="C70" s="86" t="s">
        <v>12</v>
      </c>
      <c r="D70" s="52" t="s">
        <v>183</v>
      </c>
      <c r="E70" s="87">
        <v>244</v>
      </c>
      <c r="F70" s="133">
        <v>245</v>
      </c>
      <c r="G70" s="16">
        <v>87.4</v>
      </c>
      <c r="H70" s="101">
        <f t="shared" si="3"/>
        <v>35.673469387755105</v>
      </c>
    </row>
    <row r="71" spans="1:8" ht="27.75" customHeight="1">
      <c r="A71" s="80" t="s">
        <v>293</v>
      </c>
      <c r="B71" s="86" t="s">
        <v>31</v>
      </c>
      <c r="C71" s="86" t="s">
        <v>12</v>
      </c>
      <c r="D71" s="52" t="s">
        <v>292</v>
      </c>
      <c r="E71" s="87"/>
      <c r="F71" s="133">
        <f>F72</f>
        <v>200</v>
      </c>
      <c r="G71" s="16">
        <f>G72</f>
        <v>199.8</v>
      </c>
      <c r="H71" s="101">
        <f t="shared" si="3"/>
        <v>99.9</v>
      </c>
    </row>
    <row r="72" spans="1:8" ht="36" customHeight="1">
      <c r="A72" s="80" t="s">
        <v>264</v>
      </c>
      <c r="B72" s="86" t="s">
        <v>31</v>
      </c>
      <c r="C72" s="86" t="s">
        <v>12</v>
      </c>
      <c r="D72" s="52" t="s">
        <v>292</v>
      </c>
      <c r="E72" s="87">
        <v>244</v>
      </c>
      <c r="F72" s="133">
        <v>200</v>
      </c>
      <c r="G72" s="16">
        <v>199.8</v>
      </c>
      <c r="H72" s="101">
        <f t="shared" si="3"/>
        <v>99.9</v>
      </c>
    </row>
    <row r="73" spans="1:8" ht="19.5" customHeight="1">
      <c r="A73" s="80" t="s">
        <v>185</v>
      </c>
      <c r="B73" s="86" t="s">
        <v>31</v>
      </c>
      <c r="C73" s="86" t="s">
        <v>12</v>
      </c>
      <c r="D73" s="52" t="s">
        <v>186</v>
      </c>
      <c r="E73" s="87"/>
      <c r="F73" s="133">
        <f>F74</f>
        <v>4186</v>
      </c>
      <c r="G73" s="133">
        <f>G74</f>
        <v>4055.6</v>
      </c>
      <c r="H73" s="101">
        <f t="shared" si="3"/>
        <v>96.88485427615862</v>
      </c>
    </row>
    <row r="74" spans="1:8" ht="29.25" customHeight="1">
      <c r="A74" s="80" t="s">
        <v>264</v>
      </c>
      <c r="B74" s="86" t="s">
        <v>31</v>
      </c>
      <c r="C74" s="86" t="s">
        <v>12</v>
      </c>
      <c r="D74" s="52" t="s">
        <v>186</v>
      </c>
      <c r="E74" s="87">
        <v>244</v>
      </c>
      <c r="F74" s="133">
        <v>4186</v>
      </c>
      <c r="G74" s="101">
        <v>4055.6</v>
      </c>
      <c r="H74" s="101">
        <f t="shared" si="3"/>
        <v>96.88485427615862</v>
      </c>
    </row>
    <row r="75" spans="1:8" ht="27.75" customHeight="1">
      <c r="A75" s="80" t="s">
        <v>187</v>
      </c>
      <c r="B75" s="86" t="s">
        <v>31</v>
      </c>
      <c r="C75" s="86" t="s">
        <v>12</v>
      </c>
      <c r="D75" s="52" t="s">
        <v>188</v>
      </c>
      <c r="E75" s="87"/>
      <c r="F75" s="133">
        <f>F76</f>
        <v>22701</v>
      </c>
      <c r="G75" s="101">
        <f>G76</f>
        <v>22417.3</v>
      </c>
      <c r="H75" s="101">
        <f t="shared" si="3"/>
        <v>98.75027531826791</v>
      </c>
    </row>
    <row r="76" spans="1:8" ht="28.5" customHeight="1">
      <c r="A76" s="80" t="s">
        <v>264</v>
      </c>
      <c r="B76" s="86" t="s">
        <v>31</v>
      </c>
      <c r="C76" s="86" t="s">
        <v>12</v>
      </c>
      <c r="D76" s="52" t="s">
        <v>188</v>
      </c>
      <c r="E76" s="87">
        <v>243</v>
      </c>
      <c r="F76" s="133">
        <v>22701</v>
      </c>
      <c r="G76" s="101">
        <v>22417.3</v>
      </c>
      <c r="H76" s="101">
        <f t="shared" si="3"/>
        <v>98.75027531826791</v>
      </c>
    </row>
    <row r="77" spans="1:8" ht="27.75" customHeight="1">
      <c r="A77" s="80" t="s">
        <v>45</v>
      </c>
      <c r="B77" s="73" t="s">
        <v>31</v>
      </c>
      <c r="C77" s="73">
        <v>12</v>
      </c>
      <c r="D77" s="46"/>
      <c r="E77" s="46"/>
      <c r="F77" s="133">
        <f>F81+F82+F88+F85+F78</f>
        <v>2927.9</v>
      </c>
      <c r="G77" s="133">
        <f>G81+G82+G88+G85+G78</f>
        <v>2600</v>
      </c>
      <c r="H77" s="101">
        <f t="shared" si="3"/>
        <v>88.80084702346392</v>
      </c>
    </row>
    <row r="78" spans="1:8" ht="27" customHeight="1">
      <c r="A78" s="80" t="s">
        <v>150</v>
      </c>
      <c r="B78" s="73" t="s">
        <v>31</v>
      </c>
      <c r="C78" s="73">
        <v>12</v>
      </c>
      <c r="D78" s="52" t="s">
        <v>11</v>
      </c>
      <c r="E78" s="46"/>
      <c r="F78" s="133">
        <f>F79</f>
        <v>70.8</v>
      </c>
      <c r="G78" s="16">
        <f>G79+G80</f>
        <v>70.8</v>
      </c>
      <c r="H78" s="101">
        <f t="shared" si="3"/>
        <v>100</v>
      </c>
    </row>
    <row r="79" spans="1:8" ht="28.5" customHeight="1">
      <c r="A79" s="80" t="s">
        <v>264</v>
      </c>
      <c r="B79" s="73" t="s">
        <v>31</v>
      </c>
      <c r="C79" s="73">
        <v>12</v>
      </c>
      <c r="D79" s="52" t="s">
        <v>11</v>
      </c>
      <c r="E79" s="46">
        <v>244</v>
      </c>
      <c r="F79" s="133">
        <v>70.8</v>
      </c>
      <c r="G79" s="16">
        <v>70.8</v>
      </c>
      <c r="H79" s="101">
        <f t="shared" si="3"/>
        <v>100</v>
      </c>
    </row>
    <row r="80" spans="1:8" ht="24" customHeight="1" hidden="1">
      <c r="A80" s="80" t="s">
        <v>50</v>
      </c>
      <c r="B80" s="73" t="s">
        <v>31</v>
      </c>
      <c r="C80" s="73">
        <v>12</v>
      </c>
      <c r="D80" s="52" t="s">
        <v>11</v>
      </c>
      <c r="E80" s="46">
        <v>540</v>
      </c>
      <c r="F80" s="133">
        <v>50</v>
      </c>
      <c r="G80" s="16"/>
      <c r="H80" s="101">
        <f t="shared" si="3"/>
        <v>0</v>
      </c>
    </row>
    <row r="81" spans="1:8" ht="53.25" customHeight="1">
      <c r="A81" s="80" t="s">
        <v>212</v>
      </c>
      <c r="B81" s="73" t="s">
        <v>31</v>
      </c>
      <c r="C81" s="73">
        <v>12</v>
      </c>
      <c r="D81" s="46" t="s">
        <v>106</v>
      </c>
      <c r="E81" s="46">
        <v>540</v>
      </c>
      <c r="F81" s="133">
        <v>1812.1</v>
      </c>
      <c r="G81" s="16">
        <v>1812.1</v>
      </c>
      <c r="H81" s="101">
        <f t="shared" si="3"/>
        <v>100</v>
      </c>
    </row>
    <row r="82" spans="1:8" ht="81" customHeight="1">
      <c r="A82" s="80" t="s">
        <v>189</v>
      </c>
      <c r="B82" s="73" t="s">
        <v>31</v>
      </c>
      <c r="C82" s="73">
        <v>12</v>
      </c>
      <c r="D82" s="46" t="s">
        <v>191</v>
      </c>
      <c r="E82" s="46"/>
      <c r="F82" s="133">
        <f>F84</f>
        <v>50</v>
      </c>
      <c r="G82" s="133">
        <f>G84</f>
        <v>13.4</v>
      </c>
      <c r="H82" s="101">
        <f t="shared" si="3"/>
        <v>26.8</v>
      </c>
    </row>
    <row r="83" spans="1:8" ht="30.75" customHeight="1">
      <c r="A83" s="80" t="s">
        <v>190</v>
      </c>
      <c r="B83" s="73" t="s">
        <v>31</v>
      </c>
      <c r="C83" s="73">
        <v>12</v>
      </c>
      <c r="D83" s="46" t="s">
        <v>134</v>
      </c>
      <c r="E83" s="46"/>
      <c r="F83" s="133">
        <f>F84</f>
        <v>50</v>
      </c>
      <c r="G83" s="133">
        <f>G84</f>
        <v>13.4</v>
      </c>
      <c r="H83" s="101">
        <f t="shared" si="3"/>
        <v>26.8</v>
      </c>
    </row>
    <row r="84" spans="1:8" ht="29.25" customHeight="1">
      <c r="A84" s="80" t="s">
        <v>274</v>
      </c>
      <c r="B84" s="73" t="s">
        <v>31</v>
      </c>
      <c r="C84" s="73">
        <v>12</v>
      </c>
      <c r="D84" s="46" t="s">
        <v>134</v>
      </c>
      <c r="E84" s="75" t="s">
        <v>129</v>
      </c>
      <c r="F84" s="133">
        <v>50</v>
      </c>
      <c r="G84" s="16">
        <v>13.4</v>
      </c>
      <c r="H84" s="101">
        <f t="shared" si="3"/>
        <v>26.8</v>
      </c>
    </row>
    <row r="85" spans="1:8" ht="66.75" customHeight="1">
      <c r="A85" s="80" t="s">
        <v>192</v>
      </c>
      <c r="B85" s="73" t="s">
        <v>31</v>
      </c>
      <c r="C85" s="73">
        <v>12</v>
      </c>
      <c r="D85" s="46" t="s">
        <v>193</v>
      </c>
      <c r="E85" s="75"/>
      <c r="F85" s="133">
        <f>F87</f>
        <v>745</v>
      </c>
      <c r="G85" s="101">
        <f>G86</f>
        <v>561.2</v>
      </c>
      <c r="H85" s="101">
        <f t="shared" si="3"/>
        <v>75.32885906040269</v>
      </c>
    </row>
    <row r="86" spans="1:8" ht="40.5" customHeight="1">
      <c r="A86" s="80" t="s">
        <v>194</v>
      </c>
      <c r="B86" s="73" t="s">
        <v>31</v>
      </c>
      <c r="C86" s="73">
        <v>12</v>
      </c>
      <c r="D86" s="46" t="s">
        <v>149</v>
      </c>
      <c r="E86" s="75"/>
      <c r="F86" s="133">
        <f>F87</f>
        <v>745</v>
      </c>
      <c r="G86" s="101">
        <f>G87</f>
        <v>561.2</v>
      </c>
      <c r="H86" s="101">
        <f t="shared" si="3"/>
        <v>75.32885906040269</v>
      </c>
    </row>
    <row r="87" spans="1:8" ht="30" customHeight="1">
      <c r="A87" s="80" t="s">
        <v>267</v>
      </c>
      <c r="B87" s="73" t="s">
        <v>31</v>
      </c>
      <c r="C87" s="73">
        <v>12</v>
      </c>
      <c r="D87" s="46" t="s">
        <v>149</v>
      </c>
      <c r="E87" s="75" t="s">
        <v>129</v>
      </c>
      <c r="F87" s="133">
        <v>745</v>
      </c>
      <c r="G87" s="101">
        <v>561.2</v>
      </c>
      <c r="H87" s="101">
        <f t="shared" si="3"/>
        <v>75.32885906040269</v>
      </c>
    </row>
    <row r="88" spans="1:8" ht="90" customHeight="1">
      <c r="A88" s="109" t="s">
        <v>195</v>
      </c>
      <c r="B88" s="73" t="s">
        <v>31</v>
      </c>
      <c r="C88" s="73">
        <v>12</v>
      </c>
      <c r="D88" s="46" t="s">
        <v>196</v>
      </c>
      <c r="E88" s="75"/>
      <c r="F88" s="133">
        <f>F90</f>
        <v>250</v>
      </c>
      <c r="G88" s="133">
        <f>G90</f>
        <v>142.5</v>
      </c>
      <c r="H88" s="101">
        <f t="shared" si="3"/>
        <v>56.99999999999999</v>
      </c>
    </row>
    <row r="89" spans="1:8" ht="78.75" customHeight="1">
      <c r="A89" s="109" t="s">
        <v>197</v>
      </c>
      <c r="B89" s="73" t="s">
        <v>31</v>
      </c>
      <c r="C89" s="73">
        <v>12</v>
      </c>
      <c r="D89" s="46" t="s">
        <v>146</v>
      </c>
      <c r="E89" s="75"/>
      <c r="F89" s="133">
        <f>F90</f>
        <v>250</v>
      </c>
      <c r="G89" s="133">
        <f>G90</f>
        <v>142.5</v>
      </c>
      <c r="H89" s="101">
        <f t="shared" si="3"/>
        <v>56.99999999999999</v>
      </c>
    </row>
    <row r="90" spans="1:8" ht="25.5" customHeight="1">
      <c r="A90" s="71" t="s">
        <v>148</v>
      </c>
      <c r="B90" s="73" t="s">
        <v>31</v>
      </c>
      <c r="C90" s="73">
        <v>12</v>
      </c>
      <c r="D90" s="46" t="s">
        <v>146</v>
      </c>
      <c r="E90" s="75" t="s">
        <v>147</v>
      </c>
      <c r="F90" s="133">
        <v>250</v>
      </c>
      <c r="G90" s="16">
        <v>142.5</v>
      </c>
      <c r="H90" s="101">
        <f t="shared" si="3"/>
        <v>56.99999999999999</v>
      </c>
    </row>
    <row r="91" spans="1:8" ht="25.5" customHeight="1">
      <c r="A91" s="110" t="s">
        <v>18</v>
      </c>
      <c r="B91" s="111" t="s">
        <v>19</v>
      </c>
      <c r="C91" s="111"/>
      <c r="D91" s="125"/>
      <c r="E91" s="125"/>
      <c r="F91" s="138">
        <f>F92+F97</f>
        <v>10673</v>
      </c>
      <c r="G91" s="138">
        <f>G92+G97</f>
        <v>8274.699999999999</v>
      </c>
      <c r="H91" s="101">
        <f t="shared" si="3"/>
        <v>77.52927949030263</v>
      </c>
    </row>
    <row r="92" spans="1:8" ht="17.25" customHeight="1">
      <c r="A92" s="85" t="s">
        <v>30</v>
      </c>
      <c r="B92" s="73" t="s">
        <v>19</v>
      </c>
      <c r="C92" s="73" t="s">
        <v>16</v>
      </c>
      <c r="D92" s="46"/>
      <c r="E92" s="46"/>
      <c r="F92" s="133">
        <f>F93+F95</f>
        <v>244.3</v>
      </c>
      <c r="G92" s="101">
        <f>G93</f>
        <v>210.29999999999998</v>
      </c>
      <c r="H92" s="101">
        <f t="shared" si="3"/>
        <v>86.08268522308636</v>
      </c>
    </row>
    <row r="93" spans="1:8" ht="18" customHeight="1">
      <c r="A93" s="51" t="s">
        <v>5</v>
      </c>
      <c r="B93" s="73" t="s">
        <v>19</v>
      </c>
      <c r="C93" s="73" t="s">
        <v>16</v>
      </c>
      <c r="D93" s="46" t="s">
        <v>97</v>
      </c>
      <c r="E93" s="46"/>
      <c r="F93" s="133">
        <f>F94</f>
        <v>56.2</v>
      </c>
      <c r="G93" s="101">
        <f>G94+G95</f>
        <v>210.29999999999998</v>
      </c>
      <c r="H93" s="101">
        <f t="shared" si="3"/>
        <v>374.1992882562277</v>
      </c>
    </row>
    <row r="94" spans="1:8" ht="26.25" customHeight="1">
      <c r="A94" s="80" t="s">
        <v>265</v>
      </c>
      <c r="B94" s="89" t="s">
        <v>19</v>
      </c>
      <c r="C94" s="89" t="s">
        <v>16</v>
      </c>
      <c r="D94" s="90" t="s">
        <v>163</v>
      </c>
      <c r="E94" s="89">
        <v>244</v>
      </c>
      <c r="F94" s="141">
        <v>56.2</v>
      </c>
      <c r="G94" s="16">
        <v>22.2</v>
      </c>
      <c r="H94" s="101">
        <f t="shared" si="3"/>
        <v>39.5017793594306</v>
      </c>
    </row>
    <row r="95" spans="1:8" ht="26.25" customHeight="1">
      <c r="A95" s="80" t="s">
        <v>288</v>
      </c>
      <c r="B95" s="89" t="s">
        <v>19</v>
      </c>
      <c r="C95" s="89" t="s">
        <v>16</v>
      </c>
      <c r="D95" s="90" t="s">
        <v>287</v>
      </c>
      <c r="E95" s="89"/>
      <c r="F95" s="141">
        <f>F96</f>
        <v>188.1</v>
      </c>
      <c r="G95" s="101">
        <f>G96</f>
        <v>188.1</v>
      </c>
      <c r="H95" s="101">
        <f t="shared" si="3"/>
        <v>100</v>
      </c>
    </row>
    <row r="96" spans="1:8" ht="49.5" customHeight="1">
      <c r="A96" s="80" t="s">
        <v>289</v>
      </c>
      <c r="B96" s="89" t="s">
        <v>19</v>
      </c>
      <c r="C96" s="89" t="s">
        <v>16</v>
      </c>
      <c r="D96" s="90" t="s">
        <v>287</v>
      </c>
      <c r="E96" s="89">
        <v>810</v>
      </c>
      <c r="F96" s="141">
        <v>188.1</v>
      </c>
      <c r="G96" s="101">
        <v>188.1</v>
      </c>
      <c r="H96" s="101">
        <f t="shared" si="3"/>
        <v>100</v>
      </c>
    </row>
    <row r="97" spans="1:8" ht="15" customHeight="1">
      <c r="A97" s="51" t="s">
        <v>10</v>
      </c>
      <c r="B97" s="89" t="s">
        <v>19</v>
      </c>
      <c r="C97" s="73" t="s">
        <v>29</v>
      </c>
      <c r="D97" s="73"/>
      <c r="E97" s="73"/>
      <c r="F97" s="133">
        <f>F98+F101+F103</f>
        <v>10428.7</v>
      </c>
      <c r="G97" s="133">
        <f>G98+G101+G103</f>
        <v>8064.4</v>
      </c>
      <c r="H97" s="101">
        <f t="shared" si="3"/>
        <v>77.32890964357972</v>
      </c>
    </row>
    <row r="98" spans="1:8" ht="38.25" customHeight="1">
      <c r="A98" s="80" t="s">
        <v>262</v>
      </c>
      <c r="B98" s="89" t="s">
        <v>19</v>
      </c>
      <c r="C98" s="73" t="s">
        <v>29</v>
      </c>
      <c r="D98" s="116" t="s">
        <v>273</v>
      </c>
      <c r="E98" s="73"/>
      <c r="F98" s="133">
        <f>F99</f>
        <v>3261</v>
      </c>
      <c r="G98" s="101">
        <f>G99</f>
        <v>2097.6</v>
      </c>
      <c r="H98" s="101">
        <v>0</v>
      </c>
    </row>
    <row r="99" spans="1:8" ht="104.25" customHeight="1">
      <c r="A99" s="80" t="s">
        <v>271</v>
      </c>
      <c r="B99" s="89" t="s">
        <v>19</v>
      </c>
      <c r="C99" s="73" t="s">
        <v>29</v>
      </c>
      <c r="D99" s="116" t="s">
        <v>258</v>
      </c>
      <c r="E99" s="73"/>
      <c r="F99" s="133">
        <f>F100</f>
        <v>3261</v>
      </c>
      <c r="G99" s="101">
        <f>G100</f>
        <v>2097.6</v>
      </c>
      <c r="H99" s="101">
        <v>0</v>
      </c>
    </row>
    <row r="100" spans="1:8" ht="31.5" customHeight="1">
      <c r="A100" s="80" t="s">
        <v>264</v>
      </c>
      <c r="B100" s="89" t="s">
        <v>19</v>
      </c>
      <c r="C100" s="73" t="s">
        <v>29</v>
      </c>
      <c r="D100" s="116" t="s">
        <v>258</v>
      </c>
      <c r="E100" s="73">
        <v>244</v>
      </c>
      <c r="F100" s="133">
        <v>3261</v>
      </c>
      <c r="G100" s="101">
        <v>2097.6</v>
      </c>
      <c r="H100" s="101">
        <v>0</v>
      </c>
    </row>
    <row r="101" spans="1:8" ht="101.25" customHeight="1">
      <c r="A101" s="80" t="s">
        <v>153</v>
      </c>
      <c r="B101" s="89" t="s">
        <v>19</v>
      </c>
      <c r="C101" s="89" t="s">
        <v>29</v>
      </c>
      <c r="D101" s="90" t="s">
        <v>173</v>
      </c>
      <c r="E101" s="89"/>
      <c r="F101" s="141">
        <f>F102</f>
        <v>850</v>
      </c>
      <c r="G101" s="101">
        <f>G102</f>
        <v>587.4</v>
      </c>
      <c r="H101" s="101">
        <f t="shared" si="3"/>
        <v>69.10588235294117</v>
      </c>
    </row>
    <row r="102" spans="1:8" ht="17.25" customHeight="1">
      <c r="A102" s="80" t="s">
        <v>156</v>
      </c>
      <c r="B102" s="89" t="s">
        <v>19</v>
      </c>
      <c r="C102" s="89" t="s">
        <v>29</v>
      </c>
      <c r="D102" s="90" t="s">
        <v>135</v>
      </c>
      <c r="E102" s="89">
        <v>244</v>
      </c>
      <c r="F102" s="141">
        <v>850</v>
      </c>
      <c r="G102" s="101">
        <v>587.4</v>
      </c>
      <c r="H102" s="101">
        <f t="shared" si="3"/>
        <v>69.10588235294117</v>
      </c>
    </row>
    <row r="103" spans="1:8" ht="64.5" customHeight="1">
      <c r="A103" s="80" t="s">
        <v>211</v>
      </c>
      <c r="B103" s="73" t="s">
        <v>19</v>
      </c>
      <c r="C103" s="73" t="s">
        <v>29</v>
      </c>
      <c r="D103" s="108" t="s">
        <v>172</v>
      </c>
      <c r="E103" s="89"/>
      <c r="F103" s="141">
        <f>F104+F106+F108+F110+F112</f>
        <v>6317.7</v>
      </c>
      <c r="G103" s="101">
        <f>G104+G106+G108+G110+G112</f>
        <v>5379.4</v>
      </c>
      <c r="H103" s="101">
        <f aca="true" t="shared" si="5" ref="H103:H113">G103/F103*100</f>
        <v>85.14807604033113</v>
      </c>
    </row>
    <row r="104" spans="1:8" ht="27.75" customHeight="1">
      <c r="A104" s="80" t="s">
        <v>154</v>
      </c>
      <c r="B104" s="73" t="s">
        <v>19</v>
      </c>
      <c r="C104" s="73" t="s">
        <v>29</v>
      </c>
      <c r="D104" s="108" t="s">
        <v>136</v>
      </c>
      <c r="E104" s="89"/>
      <c r="F104" s="141">
        <f>F105</f>
        <v>2300</v>
      </c>
      <c r="G104" s="141">
        <f>G105</f>
        <v>1623.3</v>
      </c>
      <c r="H104" s="101">
        <f t="shared" si="5"/>
        <v>70.57826086956521</v>
      </c>
    </row>
    <row r="105" spans="1:8" ht="28.5" customHeight="1">
      <c r="A105" s="80" t="s">
        <v>276</v>
      </c>
      <c r="B105" s="73" t="s">
        <v>19</v>
      </c>
      <c r="C105" s="73" t="s">
        <v>29</v>
      </c>
      <c r="D105" s="108" t="s">
        <v>136</v>
      </c>
      <c r="E105" s="73">
        <v>244</v>
      </c>
      <c r="F105" s="133">
        <v>2300</v>
      </c>
      <c r="G105" s="16">
        <v>1623.3</v>
      </c>
      <c r="H105" s="101">
        <f t="shared" si="5"/>
        <v>70.57826086956521</v>
      </c>
    </row>
    <row r="106" spans="1:8" ht="17.25" customHeight="1">
      <c r="A106" s="80" t="s">
        <v>155</v>
      </c>
      <c r="B106" s="73" t="s">
        <v>19</v>
      </c>
      <c r="C106" s="73" t="s">
        <v>29</v>
      </c>
      <c r="D106" s="90" t="s">
        <v>138</v>
      </c>
      <c r="E106" s="73"/>
      <c r="F106" s="133">
        <f>F107</f>
        <v>450</v>
      </c>
      <c r="G106" s="16">
        <f>G107</f>
        <v>421.9</v>
      </c>
      <c r="H106" s="101">
        <f t="shared" si="5"/>
        <v>93.75555555555555</v>
      </c>
    </row>
    <row r="107" spans="1:8" ht="29.25" customHeight="1">
      <c r="A107" s="80" t="s">
        <v>269</v>
      </c>
      <c r="B107" s="73" t="s">
        <v>19</v>
      </c>
      <c r="C107" s="73" t="s">
        <v>29</v>
      </c>
      <c r="D107" s="90" t="s">
        <v>138</v>
      </c>
      <c r="E107" s="73">
        <v>244</v>
      </c>
      <c r="F107" s="133">
        <v>450</v>
      </c>
      <c r="G107" s="16">
        <v>421.9</v>
      </c>
      <c r="H107" s="101">
        <f t="shared" si="5"/>
        <v>93.75555555555555</v>
      </c>
    </row>
    <row r="108" spans="1:8" ht="18.75" customHeight="1">
      <c r="A108" s="80" t="s">
        <v>198</v>
      </c>
      <c r="B108" s="73" t="s">
        <v>19</v>
      </c>
      <c r="C108" s="73" t="s">
        <v>29</v>
      </c>
      <c r="D108" s="46" t="s">
        <v>137</v>
      </c>
      <c r="E108" s="73"/>
      <c r="F108" s="133">
        <f>F109</f>
        <v>1194.7</v>
      </c>
      <c r="G108" s="133">
        <f>G109</f>
        <v>1194.7</v>
      </c>
      <c r="H108" s="101">
        <f t="shared" si="5"/>
        <v>100</v>
      </c>
    </row>
    <row r="109" spans="1:8" ht="21" customHeight="1">
      <c r="A109" s="80" t="s">
        <v>50</v>
      </c>
      <c r="B109" s="73" t="s">
        <v>19</v>
      </c>
      <c r="C109" s="73" t="s">
        <v>29</v>
      </c>
      <c r="D109" s="46" t="s">
        <v>137</v>
      </c>
      <c r="E109" s="73">
        <v>540</v>
      </c>
      <c r="F109" s="133">
        <v>1194.7</v>
      </c>
      <c r="G109" s="16">
        <v>1194.7</v>
      </c>
      <c r="H109" s="101">
        <f t="shared" si="5"/>
        <v>100</v>
      </c>
    </row>
    <row r="110" spans="1:8" ht="38.25" customHeight="1">
      <c r="A110" s="80" t="s">
        <v>165</v>
      </c>
      <c r="B110" s="89" t="s">
        <v>19</v>
      </c>
      <c r="C110" s="89" t="s">
        <v>29</v>
      </c>
      <c r="D110" s="90" t="s">
        <v>139</v>
      </c>
      <c r="E110" s="89"/>
      <c r="F110" s="49">
        <f>F111</f>
        <v>2060</v>
      </c>
      <c r="G110" s="101">
        <f>G111</f>
        <v>1826.6</v>
      </c>
      <c r="H110" s="101">
        <f t="shared" si="5"/>
        <v>88.66990291262135</v>
      </c>
    </row>
    <row r="111" spans="1:8" ht="27.75" customHeight="1">
      <c r="A111" s="80" t="s">
        <v>264</v>
      </c>
      <c r="B111" s="115" t="s">
        <v>19</v>
      </c>
      <c r="C111" s="115" t="s">
        <v>29</v>
      </c>
      <c r="D111" s="116" t="s">
        <v>139</v>
      </c>
      <c r="E111" s="115">
        <v>244</v>
      </c>
      <c r="F111" s="142">
        <v>2060</v>
      </c>
      <c r="G111" s="101">
        <v>1826.6</v>
      </c>
      <c r="H111" s="101">
        <f t="shared" si="5"/>
        <v>88.66990291262135</v>
      </c>
    </row>
    <row r="112" spans="1:8" ht="88.5" customHeight="1">
      <c r="A112" s="80" t="s">
        <v>270</v>
      </c>
      <c r="B112" s="115" t="s">
        <v>19</v>
      </c>
      <c r="C112" s="115" t="s">
        <v>29</v>
      </c>
      <c r="D112" s="116" t="s">
        <v>260</v>
      </c>
      <c r="E112" s="116"/>
      <c r="F112" s="142">
        <f>F113</f>
        <v>313</v>
      </c>
      <c r="G112" s="101">
        <f>G113</f>
        <v>312.9</v>
      </c>
      <c r="H112" s="101">
        <f t="shared" si="5"/>
        <v>99.96805111821085</v>
      </c>
    </row>
    <row r="113" spans="1:8" ht="27" customHeight="1">
      <c r="A113" s="80" t="s">
        <v>264</v>
      </c>
      <c r="B113" s="115" t="s">
        <v>19</v>
      </c>
      <c r="C113" s="115" t="s">
        <v>29</v>
      </c>
      <c r="D113" s="116" t="s">
        <v>260</v>
      </c>
      <c r="E113" s="115">
        <v>244</v>
      </c>
      <c r="F113" s="142">
        <v>313</v>
      </c>
      <c r="G113" s="101">
        <v>312.9</v>
      </c>
      <c r="H113" s="101">
        <f t="shared" si="5"/>
        <v>99.96805111821085</v>
      </c>
    </row>
    <row r="114" spans="1:8" ht="30" customHeight="1">
      <c r="A114" s="121" t="s">
        <v>20</v>
      </c>
      <c r="B114" s="111" t="s">
        <v>1</v>
      </c>
      <c r="C114" s="112"/>
      <c r="D114" s="112"/>
      <c r="E114" s="112"/>
      <c r="F114" s="138">
        <f>F115</f>
        <v>9636.7</v>
      </c>
      <c r="G114" s="101">
        <f>G115</f>
        <v>8720</v>
      </c>
      <c r="H114" s="145">
        <f>G114/F114*100</f>
        <v>90.48740751502069</v>
      </c>
    </row>
    <row r="115" spans="1:8" ht="12.75">
      <c r="A115" s="51" t="s">
        <v>34</v>
      </c>
      <c r="B115" s="53" t="s">
        <v>1</v>
      </c>
      <c r="C115" s="53" t="s">
        <v>16</v>
      </c>
      <c r="D115" s="122"/>
      <c r="E115" s="122"/>
      <c r="F115" s="133">
        <f>F116+F119</f>
        <v>9636.7</v>
      </c>
      <c r="G115" s="133">
        <f>G116+G119</f>
        <v>8720</v>
      </c>
      <c r="H115" s="145">
        <f aca="true" t="shared" si="6" ref="H115:H132">G115/F115*100</f>
        <v>90.48740751502069</v>
      </c>
    </row>
    <row r="116" spans="1:8" ht="51">
      <c r="A116" s="80" t="s">
        <v>282</v>
      </c>
      <c r="B116" s="53" t="s">
        <v>1</v>
      </c>
      <c r="C116" s="53" t="s">
        <v>16</v>
      </c>
      <c r="D116" s="94" t="s">
        <v>281</v>
      </c>
      <c r="E116" s="122"/>
      <c r="F116" s="133">
        <f>F117</f>
        <v>305</v>
      </c>
      <c r="G116" s="133">
        <f>G117</f>
        <v>305</v>
      </c>
      <c r="H116" s="145">
        <f t="shared" si="6"/>
        <v>100</v>
      </c>
    </row>
    <row r="117" spans="1:8" ht="76.5">
      <c r="A117" s="114" t="s">
        <v>283</v>
      </c>
      <c r="B117" s="53" t="s">
        <v>1</v>
      </c>
      <c r="C117" s="53" t="s">
        <v>16</v>
      </c>
      <c r="D117" s="94" t="s">
        <v>280</v>
      </c>
      <c r="E117" s="122"/>
      <c r="F117" s="133">
        <f>F118</f>
        <v>305</v>
      </c>
      <c r="G117" s="133">
        <f>G118</f>
        <v>305</v>
      </c>
      <c r="H117" s="145">
        <f t="shared" si="6"/>
        <v>100</v>
      </c>
    </row>
    <row r="118" spans="1:8" ht="25.5">
      <c r="A118" s="114" t="s">
        <v>284</v>
      </c>
      <c r="B118" s="53" t="s">
        <v>1</v>
      </c>
      <c r="C118" s="53" t="s">
        <v>16</v>
      </c>
      <c r="D118" s="94" t="s">
        <v>280</v>
      </c>
      <c r="E118" s="93">
        <v>611</v>
      </c>
      <c r="F118" s="133">
        <v>305</v>
      </c>
      <c r="G118" s="101">
        <v>305</v>
      </c>
      <c r="H118" s="145">
        <f t="shared" si="6"/>
        <v>100</v>
      </c>
    </row>
    <row r="119" spans="1:8" ht="75" customHeight="1">
      <c r="A119" s="80" t="s">
        <v>199</v>
      </c>
      <c r="B119" s="53" t="s">
        <v>1</v>
      </c>
      <c r="C119" s="53" t="s">
        <v>16</v>
      </c>
      <c r="D119" s="52" t="s">
        <v>142</v>
      </c>
      <c r="E119" s="53"/>
      <c r="F119" s="133">
        <f>F120+F122</f>
        <v>9331.7</v>
      </c>
      <c r="G119" s="133">
        <f>G120+G122</f>
        <v>8415</v>
      </c>
      <c r="H119" s="145">
        <f t="shared" si="6"/>
        <v>90.17649517236944</v>
      </c>
    </row>
    <row r="120" spans="1:8" ht="26.25" customHeight="1">
      <c r="A120" s="80" t="s">
        <v>200</v>
      </c>
      <c r="B120" s="53" t="s">
        <v>1</v>
      </c>
      <c r="C120" s="53" t="s">
        <v>16</v>
      </c>
      <c r="D120" s="52" t="s">
        <v>201</v>
      </c>
      <c r="E120" s="93"/>
      <c r="F120" s="133">
        <f>F121</f>
        <v>8631.7</v>
      </c>
      <c r="G120" s="133">
        <f>G121</f>
        <v>7838.8</v>
      </c>
      <c r="H120" s="145">
        <f t="shared" si="6"/>
        <v>90.81409224138929</v>
      </c>
    </row>
    <row r="121" spans="1:8" ht="54.75" customHeight="1">
      <c r="A121" s="51" t="s">
        <v>143</v>
      </c>
      <c r="B121" s="53" t="s">
        <v>1</v>
      </c>
      <c r="C121" s="53" t="s">
        <v>16</v>
      </c>
      <c r="D121" s="52" t="s">
        <v>201</v>
      </c>
      <c r="E121" s="91">
        <v>611</v>
      </c>
      <c r="F121" s="133">
        <v>8631.7</v>
      </c>
      <c r="G121" s="16">
        <v>7838.8</v>
      </c>
      <c r="H121" s="145">
        <f t="shared" si="6"/>
        <v>90.81409224138929</v>
      </c>
    </row>
    <row r="122" spans="1:8" ht="19.5" customHeight="1">
      <c r="A122" s="80" t="s">
        <v>157</v>
      </c>
      <c r="B122" s="53" t="s">
        <v>1</v>
      </c>
      <c r="C122" s="53" t="s">
        <v>16</v>
      </c>
      <c r="D122" s="52" t="s">
        <v>202</v>
      </c>
      <c r="E122" s="53"/>
      <c r="F122" s="133">
        <f>F123</f>
        <v>700</v>
      </c>
      <c r="G122" s="16">
        <f>G123</f>
        <v>576.2</v>
      </c>
      <c r="H122" s="145">
        <f t="shared" si="6"/>
        <v>82.31428571428572</v>
      </c>
    </row>
    <row r="123" spans="1:8" ht="29.25" customHeight="1">
      <c r="A123" s="114" t="s">
        <v>275</v>
      </c>
      <c r="B123" s="93" t="s">
        <v>1</v>
      </c>
      <c r="C123" s="93" t="s">
        <v>16</v>
      </c>
      <c r="D123" s="94" t="s">
        <v>202</v>
      </c>
      <c r="E123" s="93">
        <v>244</v>
      </c>
      <c r="F123" s="140">
        <v>700</v>
      </c>
      <c r="G123" s="16">
        <v>576.2</v>
      </c>
      <c r="H123" s="145">
        <f t="shared" si="6"/>
        <v>82.31428571428572</v>
      </c>
    </row>
    <row r="124" spans="1:8" ht="16.5" customHeight="1">
      <c r="A124" s="119" t="s">
        <v>28</v>
      </c>
      <c r="B124" s="111" t="s">
        <v>2</v>
      </c>
      <c r="C124" s="112"/>
      <c r="D124" s="112"/>
      <c r="E124" s="112"/>
      <c r="F124" s="138">
        <f>F125+F129</f>
        <v>1727.1</v>
      </c>
      <c r="G124" s="138">
        <f>G125+G129</f>
        <v>834.4000000000001</v>
      </c>
      <c r="H124" s="145">
        <f t="shared" si="6"/>
        <v>48.31219964101674</v>
      </c>
    </row>
    <row r="125" spans="1:8" ht="16.5" customHeight="1">
      <c r="A125" s="80" t="s">
        <v>35</v>
      </c>
      <c r="B125" s="73">
        <v>10</v>
      </c>
      <c r="C125" s="73" t="s">
        <v>16</v>
      </c>
      <c r="D125" s="46"/>
      <c r="E125" s="73"/>
      <c r="F125" s="133">
        <f aca="true" t="shared" si="7" ref="F125:G127">F126</f>
        <v>577.1</v>
      </c>
      <c r="G125" s="133">
        <f t="shared" si="7"/>
        <v>55.7</v>
      </c>
      <c r="H125" s="145">
        <f t="shared" si="6"/>
        <v>9.651706809911627</v>
      </c>
    </row>
    <row r="126" spans="1:8" ht="93" customHeight="1">
      <c r="A126" s="80" t="s">
        <v>203</v>
      </c>
      <c r="B126" s="73">
        <v>10</v>
      </c>
      <c r="C126" s="75" t="s">
        <v>16</v>
      </c>
      <c r="D126" s="46" t="s">
        <v>191</v>
      </c>
      <c r="E126" s="73"/>
      <c r="F126" s="133">
        <f t="shared" si="7"/>
        <v>577.1</v>
      </c>
      <c r="G126" s="133">
        <f t="shared" si="7"/>
        <v>55.7</v>
      </c>
      <c r="H126" s="145">
        <f t="shared" si="6"/>
        <v>9.651706809911627</v>
      </c>
    </row>
    <row r="127" spans="1:8" ht="18.75" customHeight="1">
      <c r="A127" s="80" t="s">
        <v>9</v>
      </c>
      <c r="B127" s="73">
        <v>10</v>
      </c>
      <c r="C127" s="75" t="s">
        <v>16</v>
      </c>
      <c r="D127" s="46" t="s">
        <v>204</v>
      </c>
      <c r="E127" s="73"/>
      <c r="F127" s="133">
        <f t="shared" si="7"/>
        <v>577.1</v>
      </c>
      <c r="G127" s="133">
        <f t="shared" si="7"/>
        <v>55.7</v>
      </c>
      <c r="H127" s="145">
        <f t="shared" si="6"/>
        <v>9.651706809911627</v>
      </c>
    </row>
    <row r="128" spans="1:8" ht="29.25" customHeight="1">
      <c r="A128" s="80" t="s">
        <v>205</v>
      </c>
      <c r="B128" s="73">
        <v>10</v>
      </c>
      <c r="C128" s="75" t="s">
        <v>16</v>
      </c>
      <c r="D128" s="46" t="s">
        <v>204</v>
      </c>
      <c r="E128" s="73">
        <v>880</v>
      </c>
      <c r="F128" s="133">
        <v>577.1</v>
      </c>
      <c r="G128" s="16">
        <v>55.7</v>
      </c>
      <c r="H128" s="145">
        <f t="shared" si="6"/>
        <v>9.651706809911627</v>
      </c>
    </row>
    <row r="129" spans="1:8" ht="22.5" customHeight="1">
      <c r="A129" s="80" t="s">
        <v>6</v>
      </c>
      <c r="B129" s="73">
        <v>10</v>
      </c>
      <c r="C129" s="73" t="s">
        <v>29</v>
      </c>
      <c r="D129" s="46"/>
      <c r="E129" s="73"/>
      <c r="F129" s="133">
        <f>F130</f>
        <v>1150</v>
      </c>
      <c r="G129" s="133">
        <f>G130</f>
        <v>778.7</v>
      </c>
      <c r="H129" s="145">
        <f t="shared" si="6"/>
        <v>67.71304347826087</v>
      </c>
    </row>
    <row r="130" spans="1:8" ht="92.25" customHeight="1">
      <c r="A130" s="80" t="s">
        <v>203</v>
      </c>
      <c r="B130" s="73">
        <v>10</v>
      </c>
      <c r="C130" s="73" t="s">
        <v>29</v>
      </c>
      <c r="D130" s="46" t="s">
        <v>191</v>
      </c>
      <c r="E130" s="73"/>
      <c r="F130" s="133">
        <f>F131+F132+F134</f>
        <v>1150</v>
      </c>
      <c r="G130" s="133">
        <f>G131+G132+G134</f>
        <v>778.7</v>
      </c>
      <c r="H130" s="145">
        <f t="shared" si="6"/>
        <v>67.71304347826087</v>
      </c>
    </row>
    <row r="131" spans="1:8" ht="40.5" customHeight="1">
      <c r="A131" s="80" t="s">
        <v>158</v>
      </c>
      <c r="B131" s="73">
        <v>10</v>
      </c>
      <c r="C131" s="73" t="s">
        <v>29</v>
      </c>
      <c r="D131" s="117" t="s">
        <v>206</v>
      </c>
      <c r="E131" s="72" t="s">
        <v>141</v>
      </c>
      <c r="F131" s="133">
        <v>478.1</v>
      </c>
      <c r="G131" s="16">
        <v>429.5</v>
      </c>
      <c r="H131" s="145">
        <f t="shared" si="6"/>
        <v>89.8347626019661</v>
      </c>
    </row>
    <row r="132" spans="1:8" ht="20.25" customHeight="1">
      <c r="A132" s="80" t="s">
        <v>159</v>
      </c>
      <c r="B132" s="77">
        <v>10</v>
      </c>
      <c r="C132" s="73" t="s">
        <v>29</v>
      </c>
      <c r="D132" s="117" t="s">
        <v>207</v>
      </c>
      <c r="E132" s="76" t="s">
        <v>140</v>
      </c>
      <c r="F132" s="140">
        <v>471.9</v>
      </c>
      <c r="G132" s="16">
        <v>349.2</v>
      </c>
      <c r="H132" s="145">
        <f t="shared" si="6"/>
        <v>73.9987285441831</v>
      </c>
    </row>
    <row r="133" spans="1:8" ht="20.25" customHeight="1">
      <c r="A133" s="80" t="s">
        <v>208</v>
      </c>
      <c r="B133" s="73">
        <v>10</v>
      </c>
      <c r="C133" s="73" t="s">
        <v>29</v>
      </c>
      <c r="D133" s="117" t="s">
        <v>209</v>
      </c>
      <c r="E133" s="76"/>
      <c r="F133" s="140">
        <f>F134</f>
        <v>200</v>
      </c>
      <c r="G133" s="140">
        <f>G134</f>
        <v>0</v>
      </c>
      <c r="H133" s="145">
        <v>0</v>
      </c>
    </row>
    <row r="134" spans="1:8" ht="29.25" customHeight="1">
      <c r="A134" s="80" t="s">
        <v>264</v>
      </c>
      <c r="B134" s="127">
        <v>10</v>
      </c>
      <c r="C134" s="127" t="s">
        <v>29</v>
      </c>
      <c r="D134" s="120" t="s">
        <v>209</v>
      </c>
      <c r="E134" s="76" t="s">
        <v>129</v>
      </c>
      <c r="F134" s="140">
        <v>200</v>
      </c>
      <c r="G134" s="101">
        <v>0</v>
      </c>
      <c r="H134" s="145">
        <v>0</v>
      </c>
    </row>
    <row r="135" spans="1:8" ht="57" customHeight="1">
      <c r="A135" s="119" t="s">
        <v>99</v>
      </c>
      <c r="B135" s="111">
        <v>14</v>
      </c>
      <c r="C135" s="86" t="s">
        <v>52</v>
      </c>
      <c r="D135" s="112"/>
      <c r="E135" s="112"/>
      <c r="F135" s="138">
        <f>SUM(F136)</f>
        <v>4008</v>
      </c>
      <c r="G135" s="101">
        <f>G136</f>
        <v>4008</v>
      </c>
      <c r="H135" s="145">
        <f aca="true" t="shared" si="8" ref="H135:H140">G135/F135*100</f>
        <v>100</v>
      </c>
    </row>
    <row r="136" spans="1:8" ht="54.75" customHeight="1">
      <c r="A136" s="88" t="s">
        <v>100</v>
      </c>
      <c r="B136" s="92">
        <v>14</v>
      </c>
      <c r="C136" s="100" t="s">
        <v>29</v>
      </c>
      <c r="D136" s="92"/>
      <c r="E136" s="92"/>
      <c r="F136" s="143">
        <f>F137</f>
        <v>4008</v>
      </c>
      <c r="G136" s="101">
        <f>G137</f>
        <v>4008</v>
      </c>
      <c r="H136" s="145">
        <f t="shared" si="8"/>
        <v>100</v>
      </c>
    </row>
    <row r="137" spans="1:8" ht="18" customHeight="1">
      <c r="A137" s="51" t="s">
        <v>50</v>
      </c>
      <c r="B137" s="53">
        <v>14</v>
      </c>
      <c r="C137" s="86" t="s">
        <v>29</v>
      </c>
      <c r="D137" s="52" t="s">
        <v>101</v>
      </c>
      <c r="E137" s="53"/>
      <c r="F137" s="144">
        <f>F138</f>
        <v>4008</v>
      </c>
      <c r="G137" s="101">
        <f>G138</f>
        <v>4008</v>
      </c>
      <c r="H137" s="145">
        <f t="shared" si="8"/>
        <v>100</v>
      </c>
    </row>
    <row r="138" spans="1:8" ht="114" customHeight="1">
      <c r="A138" s="51" t="s">
        <v>102</v>
      </c>
      <c r="B138" s="53">
        <v>14</v>
      </c>
      <c r="C138" s="86" t="s">
        <v>29</v>
      </c>
      <c r="D138" s="52" t="s">
        <v>116</v>
      </c>
      <c r="E138" s="86"/>
      <c r="F138" s="144">
        <f>F139</f>
        <v>4008</v>
      </c>
      <c r="G138" s="101">
        <f>G139</f>
        <v>4008</v>
      </c>
      <c r="H138" s="145">
        <f t="shared" si="8"/>
        <v>100</v>
      </c>
    </row>
    <row r="139" spans="1:8" ht="66" customHeight="1" thickBot="1">
      <c r="A139" s="85" t="s">
        <v>215</v>
      </c>
      <c r="B139" s="53">
        <v>14</v>
      </c>
      <c r="C139" s="86" t="s">
        <v>29</v>
      </c>
      <c r="D139" s="52" t="s">
        <v>115</v>
      </c>
      <c r="E139" s="86" t="s">
        <v>213</v>
      </c>
      <c r="F139" s="144">
        <v>4008</v>
      </c>
      <c r="G139" s="147">
        <v>4008</v>
      </c>
      <c r="H139" s="145">
        <f t="shared" si="8"/>
        <v>100</v>
      </c>
    </row>
    <row r="140" spans="1:8" ht="13.5" thickBot="1">
      <c r="A140" s="82" t="s">
        <v>98</v>
      </c>
      <c r="B140" s="65"/>
      <c r="C140" s="65"/>
      <c r="D140" s="66"/>
      <c r="E140" s="66"/>
      <c r="F140" s="131">
        <f>F13+F45+F50+F61+F91+F114+F124+F135</f>
        <v>87668.1</v>
      </c>
      <c r="G140" s="131">
        <f>G13+G45+G50+G61+G91+G114+G124+G135</f>
        <v>79936.7</v>
      </c>
      <c r="H140" s="145">
        <f t="shared" si="8"/>
        <v>91.18105673557427</v>
      </c>
    </row>
    <row r="141" spans="1:6" ht="12.75">
      <c r="A141" s="96"/>
      <c r="B141" s="97"/>
      <c r="C141" s="97"/>
      <c r="D141" s="97"/>
      <c r="E141" s="97"/>
      <c r="F141" s="98"/>
    </row>
    <row r="142" ht="15" customHeight="1"/>
    <row r="143" spans="1:7" ht="12.75">
      <c r="A143" s="203" t="s">
        <v>295</v>
      </c>
      <c r="B143" s="203"/>
      <c r="C143" s="203"/>
      <c r="D143" s="203"/>
      <c r="E143" s="203"/>
      <c r="F143" s="203"/>
      <c r="G143" s="20" t="s">
        <v>317</v>
      </c>
    </row>
  </sheetData>
  <sheetProtection/>
  <mergeCells count="8">
    <mergeCell ref="A5:H5"/>
    <mergeCell ref="A10:H10"/>
    <mergeCell ref="A1:H1"/>
    <mergeCell ref="A2:H2"/>
    <mergeCell ref="A143:F143"/>
    <mergeCell ref="A4:H4"/>
    <mergeCell ref="A6:H6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54.25390625" style="0" customWidth="1"/>
    <col min="2" max="2" width="9.75390625" style="0" customWidth="1"/>
    <col min="3" max="3" width="10.25390625" style="0" customWidth="1"/>
    <col min="4" max="4" width="10.75390625" style="0" customWidth="1"/>
  </cols>
  <sheetData>
    <row r="1" spans="1:5" ht="12.75">
      <c r="A1" s="204" t="s">
        <v>328</v>
      </c>
      <c r="B1" s="204"/>
      <c r="C1" s="204"/>
      <c r="D1" s="204"/>
      <c r="E1" s="4"/>
    </row>
    <row r="2" spans="1:5" ht="12.75">
      <c r="A2" s="204" t="s">
        <v>337</v>
      </c>
      <c r="B2" s="191"/>
      <c r="C2" s="191"/>
      <c r="D2" s="191"/>
      <c r="E2" s="6"/>
    </row>
    <row r="3" spans="1:5" ht="12.75">
      <c r="A3" s="204" t="s">
        <v>305</v>
      </c>
      <c r="B3" s="193"/>
      <c r="C3" s="193"/>
      <c r="D3" s="193"/>
      <c r="E3" s="6"/>
    </row>
    <row r="4" spans="1:4" ht="12.75">
      <c r="A4" s="204"/>
      <c r="B4" s="193"/>
      <c r="C4" s="193"/>
      <c r="D4" s="193"/>
    </row>
    <row r="5" ht="12.75">
      <c r="A5" s="11"/>
    </row>
    <row r="6" ht="7.5" customHeight="1">
      <c r="A6" s="11"/>
    </row>
    <row r="7" spans="1:5" ht="133.5" customHeight="1">
      <c r="A7" s="205" t="s">
        <v>326</v>
      </c>
      <c r="B7" s="206"/>
      <c r="C7" s="206"/>
      <c r="D7" s="206"/>
      <c r="E7" s="6"/>
    </row>
    <row r="8" ht="12.75">
      <c r="A8" s="6"/>
    </row>
    <row r="9" ht="12.75">
      <c r="D9" t="s">
        <v>113</v>
      </c>
    </row>
    <row r="10" spans="1:4" ht="27" customHeight="1">
      <c r="A10" s="155" t="s">
        <v>40</v>
      </c>
      <c r="B10" s="153" t="s">
        <v>331</v>
      </c>
      <c r="C10" s="154" t="s">
        <v>298</v>
      </c>
      <c r="D10" s="154" t="s">
        <v>332</v>
      </c>
    </row>
    <row r="11" spans="1:4" ht="12.75">
      <c r="A11" s="9">
        <v>1</v>
      </c>
      <c r="B11" s="9">
        <v>2</v>
      </c>
      <c r="C11" s="9"/>
      <c r="D11" s="9"/>
    </row>
    <row r="12" spans="1:4" ht="24" customHeight="1">
      <c r="A12" s="24" t="s">
        <v>111</v>
      </c>
      <c r="B12" s="9"/>
      <c r="C12" s="9"/>
      <c r="D12" s="9"/>
    </row>
    <row r="13" spans="1:4" ht="16.5" customHeight="1">
      <c r="A13" s="152" t="s">
        <v>126</v>
      </c>
      <c r="B13" s="188">
        <v>3.7</v>
      </c>
      <c r="C13" s="148">
        <v>3.7</v>
      </c>
      <c r="D13" s="148">
        <f>C13/B13*100</f>
        <v>100</v>
      </c>
    </row>
    <row r="14" spans="1:4" ht="41.25" customHeight="1">
      <c r="A14" s="152" t="s">
        <v>125</v>
      </c>
      <c r="B14" s="148">
        <v>443.8</v>
      </c>
      <c r="C14" s="148">
        <v>443.8</v>
      </c>
      <c r="D14" s="148">
        <f aca="true" t="shared" si="0" ref="D14:D25">C14/B14*100</f>
        <v>100</v>
      </c>
    </row>
    <row r="15" spans="1:4" ht="16.5" customHeight="1">
      <c r="A15" s="152" t="s">
        <v>124</v>
      </c>
      <c r="B15" s="148">
        <v>108.6</v>
      </c>
      <c r="C15" s="148">
        <v>108.6</v>
      </c>
      <c r="D15" s="148">
        <f t="shared" si="0"/>
        <v>100</v>
      </c>
    </row>
    <row r="16" spans="1:4" ht="30" customHeight="1">
      <c r="A16" s="152" t="s">
        <v>123</v>
      </c>
      <c r="B16" s="148">
        <v>110.8</v>
      </c>
      <c r="C16" s="148">
        <v>110.8</v>
      </c>
      <c r="D16" s="148">
        <f t="shared" si="0"/>
        <v>100</v>
      </c>
    </row>
    <row r="17" spans="1:4" ht="16.5" customHeight="1">
      <c r="A17" s="152" t="s">
        <v>122</v>
      </c>
      <c r="B17" s="149">
        <v>54.3</v>
      </c>
      <c r="C17" s="149">
        <v>54.3</v>
      </c>
      <c r="D17" s="148">
        <f t="shared" si="0"/>
        <v>100</v>
      </c>
    </row>
    <row r="18" spans="1:4" ht="16.5" customHeight="1">
      <c r="A18" s="152" t="s">
        <v>121</v>
      </c>
      <c r="B18" s="149">
        <v>12.8</v>
      </c>
      <c r="C18" s="149">
        <v>12.8</v>
      </c>
      <c r="D18" s="148">
        <f t="shared" si="0"/>
        <v>100</v>
      </c>
    </row>
    <row r="19" spans="1:4" ht="30.75" customHeight="1">
      <c r="A19" s="152" t="s">
        <v>120</v>
      </c>
      <c r="B19" s="149">
        <v>119.7</v>
      </c>
      <c r="C19" s="149">
        <v>119.7</v>
      </c>
      <c r="D19" s="148">
        <f t="shared" si="0"/>
        <v>100</v>
      </c>
    </row>
    <row r="20" spans="1:4" ht="42" customHeight="1" hidden="1">
      <c r="A20" s="152" t="s">
        <v>161</v>
      </c>
      <c r="B20" s="149">
        <v>0</v>
      </c>
      <c r="C20" s="149">
        <v>0</v>
      </c>
      <c r="D20" s="148" t="e">
        <f t="shared" si="0"/>
        <v>#DIV/0!</v>
      </c>
    </row>
    <row r="21" spans="1:4" ht="42.75" customHeight="1">
      <c r="A21" s="152" t="s">
        <v>162</v>
      </c>
      <c r="B21" s="187">
        <v>1812.1</v>
      </c>
      <c r="C21" s="149">
        <v>1812.1</v>
      </c>
      <c r="D21" s="148">
        <f t="shared" si="0"/>
        <v>100</v>
      </c>
    </row>
    <row r="22" spans="1:4" ht="28.5" customHeight="1">
      <c r="A22" s="152" t="s">
        <v>164</v>
      </c>
      <c r="B22" s="187">
        <v>1194.7</v>
      </c>
      <c r="C22" s="149">
        <v>1194.7</v>
      </c>
      <c r="D22" s="148">
        <f t="shared" si="0"/>
        <v>100</v>
      </c>
    </row>
    <row r="23" spans="1:4" ht="25.5" customHeight="1">
      <c r="A23" s="152" t="s">
        <v>119</v>
      </c>
      <c r="B23" s="149">
        <f>B13+B14+B15+B16+B17+B18+B19+B20+B21+B22</f>
        <v>3860.5</v>
      </c>
      <c r="C23" s="149">
        <f>C13+C14+C15+C16+C17+C18+C19+C20+C21+C22</f>
        <v>3860.5</v>
      </c>
      <c r="D23" s="148">
        <f t="shared" si="0"/>
        <v>100</v>
      </c>
    </row>
    <row r="24" spans="1:4" ht="108" customHeight="1">
      <c r="A24" s="152" t="s">
        <v>117</v>
      </c>
      <c r="B24" s="187">
        <v>4008</v>
      </c>
      <c r="C24" s="149">
        <v>4008</v>
      </c>
      <c r="D24" s="148">
        <f t="shared" si="0"/>
        <v>100</v>
      </c>
    </row>
    <row r="25" spans="1:4" ht="13.5" thickBot="1">
      <c r="A25" s="150" t="s">
        <v>118</v>
      </c>
      <c r="B25" s="151">
        <f>B23+B24</f>
        <v>7868.5</v>
      </c>
      <c r="C25" s="151">
        <f>C23+C24</f>
        <v>7868.5</v>
      </c>
      <c r="D25" s="148">
        <f t="shared" si="0"/>
        <v>100</v>
      </c>
    </row>
    <row r="26" spans="1:4" ht="12.75">
      <c r="A26" s="19"/>
      <c r="B26" s="1"/>
      <c r="C26" s="1"/>
      <c r="D26" s="1"/>
    </row>
    <row r="27" spans="1:4" ht="12.75">
      <c r="A27" s="19" t="s">
        <v>319</v>
      </c>
      <c r="B27" s="1"/>
      <c r="C27" s="1"/>
      <c r="D27" s="1"/>
    </row>
  </sheetData>
  <sheetProtection/>
  <mergeCells count="5">
    <mergeCell ref="A1:D1"/>
    <mergeCell ref="A2:D2"/>
    <mergeCell ref="A3:D3"/>
    <mergeCell ref="A7:D7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7">
      <selection activeCell="B3" sqref="B3:I3"/>
    </sheetView>
  </sheetViews>
  <sheetFormatPr defaultColWidth="9.00390625" defaultRowHeight="12.75"/>
  <cols>
    <col min="1" max="1" width="7.875" style="0" customWidth="1"/>
    <col min="2" max="2" width="27.75390625" style="0" customWidth="1"/>
    <col min="3" max="3" width="9.00390625" style="0" customWidth="1"/>
    <col min="4" max="4" width="4.125" style="0" customWidth="1"/>
    <col min="5" max="5" width="5.125" style="0" customWidth="1"/>
    <col min="6" max="6" width="5.875" style="0" customWidth="1"/>
  </cols>
  <sheetData>
    <row r="1" ht="12.75">
      <c r="H1" t="s">
        <v>329</v>
      </c>
    </row>
    <row r="2" spans="2:9" ht="12.75">
      <c r="B2" s="191" t="s">
        <v>338</v>
      </c>
      <c r="C2" s="191"/>
      <c r="D2" s="191"/>
      <c r="E2" s="191"/>
      <c r="F2" s="191"/>
      <c r="G2" s="191"/>
      <c r="H2" s="191"/>
      <c r="I2" s="191"/>
    </row>
    <row r="3" spans="2:9" ht="12.75">
      <c r="B3" s="191" t="s">
        <v>227</v>
      </c>
      <c r="C3" s="191"/>
      <c r="D3" s="191"/>
      <c r="E3" s="191"/>
      <c r="F3" s="191"/>
      <c r="G3" s="191"/>
      <c r="H3" s="191"/>
      <c r="I3" s="191"/>
    </row>
    <row r="4" spans="2:9" ht="12.75">
      <c r="B4" s="191"/>
      <c r="C4" s="191"/>
      <c r="D4" s="191"/>
      <c r="E4" s="191"/>
      <c r="F4" s="191"/>
      <c r="G4" s="191"/>
      <c r="H4" s="191"/>
      <c r="I4" s="191"/>
    </row>
    <row r="5" spans="2:9" ht="12.75">
      <c r="B5" s="191"/>
      <c r="C5" s="191"/>
      <c r="D5" s="191"/>
      <c r="E5" s="191"/>
      <c r="F5" s="191"/>
      <c r="G5" s="191"/>
      <c r="H5" s="191"/>
      <c r="I5" s="191"/>
    </row>
    <row r="7" spans="2:9" ht="24" customHeight="1">
      <c r="B7" s="208" t="s">
        <v>306</v>
      </c>
      <c r="C7" s="208"/>
      <c r="D7" s="208"/>
      <c r="E7" s="208"/>
      <c r="F7" s="208"/>
      <c r="G7" s="208"/>
      <c r="H7" s="208"/>
      <c r="I7" s="193"/>
    </row>
    <row r="8" spans="2:8" ht="12.75">
      <c r="B8" s="207" t="s">
        <v>327</v>
      </c>
      <c r="C8" s="207"/>
      <c r="D8" s="207"/>
      <c r="E8" s="207"/>
      <c r="F8" s="207"/>
      <c r="G8" s="207"/>
      <c r="H8" s="207"/>
    </row>
    <row r="13" spans="1:9" ht="25.5">
      <c r="A13" s="16"/>
      <c r="B13" s="23" t="s">
        <v>40</v>
      </c>
      <c r="C13" s="23" t="s">
        <v>21</v>
      </c>
      <c r="D13" s="23" t="s">
        <v>224</v>
      </c>
      <c r="E13" s="23" t="s">
        <v>225</v>
      </c>
      <c r="F13" s="23" t="s">
        <v>15</v>
      </c>
      <c r="G13" s="23" t="s">
        <v>307</v>
      </c>
      <c r="H13" s="189" t="s">
        <v>330</v>
      </c>
      <c r="I13" s="189" t="s">
        <v>308</v>
      </c>
    </row>
    <row r="14" spans="1:9" ht="70.5" customHeight="1">
      <c r="A14" s="16"/>
      <c r="B14" s="28" t="s">
        <v>226</v>
      </c>
      <c r="C14" s="12" t="s">
        <v>46</v>
      </c>
      <c r="D14" s="12"/>
      <c r="E14" s="12"/>
      <c r="F14" s="12"/>
      <c r="G14" s="145">
        <f>G15+G19+G26+G33+G36+G38</f>
        <v>48023.49999999999</v>
      </c>
      <c r="H14" s="145">
        <f>H15+H19+H26+H33+H36+H38</f>
        <v>43887.799999999996</v>
      </c>
      <c r="I14" s="145">
        <f>H14/G14*100</f>
        <v>91.38817453954834</v>
      </c>
    </row>
    <row r="15" spans="1:9" ht="128.25" customHeight="1">
      <c r="A15" s="26">
        <v>1</v>
      </c>
      <c r="B15" s="28" t="s">
        <v>253</v>
      </c>
      <c r="C15" s="12" t="s">
        <v>133</v>
      </c>
      <c r="D15" s="12"/>
      <c r="E15" s="12"/>
      <c r="F15" s="12"/>
      <c r="G15" s="145">
        <f>G16+G17+G18</f>
        <v>1400</v>
      </c>
      <c r="H15" s="145">
        <f>H16+H17+H18</f>
        <v>1109.7</v>
      </c>
      <c r="I15" s="145">
        <f aca="true" t="shared" si="0" ref="I15:I42">H15/G15*100</f>
        <v>79.26428571428572</v>
      </c>
    </row>
    <row r="16" spans="1:9" ht="38.25">
      <c r="A16" s="156" t="s">
        <v>82</v>
      </c>
      <c r="B16" s="22" t="s">
        <v>176</v>
      </c>
      <c r="C16" s="16" t="s">
        <v>152</v>
      </c>
      <c r="D16" s="156" t="s">
        <v>29</v>
      </c>
      <c r="E16" s="156" t="s">
        <v>12</v>
      </c>
      <c r="F16" s="16">
        <v>244</v>
      </c>
      <c r="G16" s="101">
        <v>122</v>
      </c>
      <c r="H16" s="16">
        <v>56.2</v>
      </c>
      <c r="I16" s="145">
        <f t="shared" si="0"/>
        <v>46.06557377049181</v>
      </c>
    </row>
    <row r="17" spans="1:9" ht="38.25">
      <c r="A17" s="156" t="s">
        <v>83</v>
      </c>
      <c r="B17" s="22" t="s">
        <v>222</v>
      </c>
      <c r="C17" s="16" t="s">
        <v>177</v>
      </c>
      <c r="D17" s="156" t="s">
        <v>29</v>
      </c>
      <c r="E17" s="156" t="s">
        <v>12</v>
      </c>
      <c r="F17" s="16">
        <v>244</v>
      </c>
      <c r="G17" s="101">
        <v>608</v>
      </c>
      <c r="H17" s="16">
        <v>524.1</v>
      </c>
      <c r="I17" s="145">
        <f t="shared" si="0"/>
        <v>86.20065789473685</v>
      </c>
    </row>
    <row r="18" spans="1:9" ht="51">
      <c r="A18" s="156" t="s">
        <v>228</v>
      </c>
      <c r="B18" s="22" t="s">
        <v>229</v>
      </c>
      <c r="C18" s="16" t="s">
        <v>151</v>
      </c>
      <c r="D18" s="156" t="s">
        <v>29</v>
      </c>
      <c r="E18" s="27">
        <v>14</v>
      </c>
      <c r="F18" s="16">
        <v>242</v>
      </c>
      <c r="G18" s="101">
        <v>670</v>
      </c>
      <c r="H18" s="101">
        <v>529.4</v>
      </c>
      <c r="I18" s="145">
        <f t="shared" si="0"/>
        <v>79.01492537313433</v>
      </c>
    </row>
    <row r="19" spans="1:9" ht="88.5" customHeight="1">
      <c r="A19" s="157" t="s">
        <v>231</v>
      </c>
      <c r="B19" s="28" t="s">
        <v>230</v>
      </c>
      <c r="C19" s="12" t="s">
        <v>172</v>
      </c>
      <c r="D19" s="12"/>
      <c r="E19" s="12"/>
      <c r="F19" s="12"/>
      <c r="G19" s="145">
        <f>G20+G21+G22+G23+G24+G25</f>
        <v>7062.7</v>
      </c>
      <c r="H19" s="145">
        <f>H20+H21+H22+H23+H24+H25</f>
        <v>6010.7</v>
      </c>
      <c r="I19" s="145">
        <f t="shared" si="0"/>
        <v>85.1048465884152</v>
      </c>
    </row>
    <row r="20" spans="1:9" ht="25.5">
      <c r="A20" s="156" t="s">
        <v>82</v>
      </c>
      <c r="B20" s="22" t="s">
        <v>154</v>
      </c>
      <c r="C20" s="16" t="s">
        <v>136</v>
      </c>
      <c r="D20" s="156" t="s">
        <v>19</v>
      </c>
      <c r="E20" s="156" t="s">
        <v>29</v>
      </c>
      <c r="F20" s="16">
        <v>244</v>
      </c>
      <c r="G20" s="101">
        <v>2300</v>
      </c>
      <c r="H20" s="16">
        <v>1623.3</v>
      </c>
      <c r="I20" s="145">
        <f t="shared" si="0"/>
        <v>70.57826086956521</v>
      </c>
    </row>
    <row r="21" spans="1:9" ht="12.75">
      <c r="A21" s="156" t="s">
        <v>83</v>
      </c>
      <c r="B21" s="16" t="s">
        <v>155</v>
      </c>
      <c r="C21" s="16" t="s">
        <v>138</v>
      </c>
      <c r="D21" s="156" t="s">
        <v>19</v>
      </c>
      <c r="E21" s="156" t="s">
        <v>29</v>
      </c>
      <c r="F21" s="16">
        <v>244</v>
      </c>
      <c r="G21" s="101">
        <v>450</v>
      </c>
      <c r="H21" s="16">
        <v>421.9</v>
      </c>
      <c r="I21" s="145">
        <f t="shared" si="0"/>
        <v>93.75555555555555</v>
      </c>
    </row>
    <row r="22" spans="1:9" ht="12.75">
      <c r="A22" s="156" t="s">
        <v>84</v>
      </c>
      <c r="B22" s="16" t="s">
        <v>232</v>
      </c>
      <c r="C22" s="16" t="s">
        <v>137</v>
      </c>
      <c r="D22" s="156" t="s">
        <v>19</v>
      </c>
      <c r="E22" s="156" t="s">
        <v>29</v>
      </c>
      <c r="F22" s="16">
        <v>540</v>
      </c>
      <c r="G22" s="16">
        <v>1194.7</v>
      </c>
      <c r="H22" s="16">
        <v>1194.7</v>
      </c>
      <c r="I22" s="145">
        <f t="shared" si="0"/>
        <v>100</v>
      </c>
    </row>
    <row r="23" spans="1:9" ht="38.25">
      <c r="A23" s="156" t="s">
        <v>85</v>
      </c>
      <c r="B23" s="22" t="s">
        <v>233</v>
      </c>
      <c r="C23" s="16" t="s">
        <v>234</v>
      </c>
      <c r="D23" s="156" t="s">
        <v>19</v>
      </c>
      <c r="E23" s="156" t="s">
        <v>29</v>
      </c>
      <c r="F23" s="16">
        <v>244</v>
      </c>
      <c r="G23" s="101">
        <v>2060</v>
      </c>
      <c r="H23" s="16">
        <v>1896.6</v>
      </c>
      <c r="I23" s="145">
        <f t="shared" si="0"/>
        <v>92.06796116504854</v>
      </c>
    </row>
    <row r="24" spans="1:9" ht="38.25">
      <c r="A24" s="156" t="s">
        <v>235</v>
      </c>
      <c r="B24" s="22" t="s">
        <v>236</v>
      </c>
      <c r="C24" s="16" t="s">
        <v>234</v>
      </c>
      <c r="D24" s="156" t="s">
        <v>31</v>
      </c>
      <c r="E24" s="27">
        <v>12</v>
      </c>
      <c r="F24" s="16">
        <v>244</v>
      </c>
      <c r="G24" s="101">
        <v>745</v>
      </c>
      <c r="H24" s="101">
        <v>561.3</v>
      </c>
      <c r="I24" s="145">
        <f t="shared" si="0"/>
        <v>75.34228187919463</v>
      </c>
    </row>
    <row r="25" spans="1:9" ht="104.25" customHeight="1">
      <c r="A25" s="156" t="s">
        <v>240</v>
      </c>
      <c r="B25" s="165" t="s">
        <v>277</v>
      </c>
      <c r="C25" s="16" t="s">
        <v>259</v>
      </c>
      <c r="D25" s="156" t="s">
        <v>19</v>
      </c>
      <c r="E25" s="156" t="s">
        <v>29</v>
      </c>
      <c r="F25" s="16">
        <v>244</v>
      </c>
      <c r="G25" s="101">
        <v>313</v>
      </c>
      <c r="H25" s="101">
        <v>312.9</v>
      </c>
      <c r="I25" s="145">
        <f t="shared" si="0"/>
        <v>99.96805111821085</v>
      </c>
    </row>
    <row r="26" spans="1:9" ht="159" customHeight="1">
      <c r="A26" s="26">
        <v>3</v>
      </c>
      <c r="B26" s="28" t="s">
        <v>237</v>
      </c>
      <c r="C26" s="12" t="s">
        <v>173</v>
      </c>
      <c r="D26" s="16"/>
      <c r="E26" s="16"/>
      <c r="F26" s="16"/>
      <c r="G26" s="145">
        <f>G27+G28+G29+G30+G31+G32</f>
        <v>28202</v>
      </c>
      <c r="H26" s="145">
        <f>H27+H28+H29+H30+H31+H32</f>
        <v>27362.2</v>
      </c>
      <c r="I26" s="145">
        <f t="shared" si="0"/>
        <v>97.02219700730444</v>
      </c>
    </row>
    <row r="27" spans="1:9" ht="76.5">
      <c r="A27" s="156" t="s">
        <v>228</v>
      </c>
      <c r="B27" s="22" t="s">
        <v>181</v>
      </c>
      <c r="C27" s="16" t="s">
        <v>182</v>
      </c>
      <c r="D27" s="156" t="s">
        <v>31</v>
      </c>
      <c r="E27" s="156" t="s">
        <v>12</v>
      </c>
      <c r="F27" s="16">
        <v>244</v>
      </c>
      <c r="G27" s="101">
        <v>20</v>
      </c>
      <c r="H27" s="16">
        <v>14.7</v>
      </c>
      <c r="I27" s="145">
        <f t="shared" si="0"/>
        <v>73.5</v>
      </c>
    </row>
    <row r="28" spans="1:9" ht="63.75">
      <c r="A28" s="156" t="s">
        <v>238</v>
      </c>
      <c r="B28" s="22" t="s">
        <v>239</v>
      </c>
      <c r="C28" s="16" t="s">
        <v>183</v>
      </c>
      <c r="D28" s="156" t="s">
        <v>31</v>
      </c>
      <c r="E28" s="156" t="s">
        <v>12</v>
      </c>
      <c r="F28" s="16">
        <v>244</v>
      </c>
      <c r="G28" s="101">
        <v>245</v>
      </c>
      <c r="H28" s="16">
        <v>87.4</v>
      </c>
      <c r="I28" s="145">
        <f t="shared" si="0"/>
        <v>35.673469387755105</v>
      </c>
    </row>
    <row r="29" spans="1:9" ht="38.25">
      <c r="A29" s="156" t="s">
        <v>290</v>
      </c>
      <c r="B29" s="22" t="s">
        <v>291</v>
      </c>
      <c r="C29" s="16" t="s">
        <v>292</v>
      </c>
      <c r="D29" s="156" t="s">
        <v>31</v>
      </c>
      <c r="E29" s="156" t="s">
        <v>12</v>
      </c>
      <c r="F29" s="16">
        <v>244</v>
      </c>
      <c r="G29" s="101">
        <v>200</v>
      </c>
      <c r="H29" s="16">
        <v>199.8</v>
      </c>
      <c r="I29" s="145">
        <f t="shared" si="0"/>
        <v>99.9</v>
      </c>
    </row>
    <row r="30" spans="1:9" ht="25.5">
      <c r="A30" s="156" t="s">
        <v>240</v>
      </c>
      <c r="B30" s="22" t="s">
        <v>254</v>
      </c>
      <c r="C30" s="16" t="s">
        <v>186</v>
      </c>
      <c r="D30" s="156" t="s">
        <v>31</v>
      </c>
      <c r="E30" s="156" t="s">
        <v>12</v>
      </c>
      <c r="F30" s="16">
        <v>244</v>
      </c>
      <c r="G30" s="101">
        <v>4186</v>
      </c>
      <c r="H30" s="101">
        <v>4055.6</v>
      </c>
      <c r="I30" s="145">
        <f t="shared" si="0"/>
        <v>96.88485427615862</v>
      </c>
    </row>
    <row r="31" spans="1:9" ht="38.25">
      <c r="A31" s="156" t="s">
        <v>241</v>
      </c>
      <c r="B31" s="22" t="s">
        <v>187</v>
      </c>
      <c r="C31" s="16" t="s">
        <v>188</v>
      </c>
      <c r="D31" s="156" t="s">
        <v>31</v>
      </c>
      <c r="E31" s="156" t="s">
        <v>12</v>
      </c>
      <c r="F31" s="16">
        <v>243</v>
      </c>
      <c r="G31" s="101">
        <v>22701</v>
      </c>
      <c r="H31" s="101">
        <v>22417.3</v>
      </c>
      <c r="I31" s="145">
        <f t="shared" si="0"/>
        <v>98.75027531826791</v>
      </c>
    </row>
    <row r="32" spans="1:9" ht="38.25">
      <c r="A32" s="156" t="s">
        <v>242</v>
      </c>
      <c r="B32" s="22" t="s">
        <v>243</v>
      </c>
      <c r="C32" s="16" t="s">
        <v>135</v>
      </c>
      <c r="D32" s="156" t="s">
        <v>19</v>
      </c>
      <c r="E32" s="156" t="s">
        <v>29</v>
      </c>
      <c r="F32" s="16">
        <v>244</v>
      </c>
      <c r="G32" s="101">
        <v>850</v>
      </c>
      <c r="H32" s="101">
        <v>587.4</v>
      </c>
      <c r="I32" s="145">
        <f t="shared" si="0"/>
        <v>69.10588235294117</v>
      </c>
    </row>
    <row r="33" spans="1:9" ht="114.75">
      <c r="A33" s="26">
        <v>4</v>
      </c>
      <c r="B33" s="28" t="s">
        <v>244</v>
      </c>
      <c r="C33" s="12" t="s">
        <v>142</v>
      </c>
      <c r="D33" s="16"/>
      <c r="E33" s="16"/>
      <c r="F33" s="16"/>
      <c r="G33" s="145">
        <f>G34+G35</f>
        <v>9331.7</v>
      </c>
      <c r="H33" s="12">
        <f>H34+H35</f>
        <v>8415</v>
      </c>
      <c r="I33" s="145">
        <f t="shared" si="0"/>
        <v>90.17649517236944</v>
      </c>
    </row>
    <row r="34" spans="1:9" ht="38.25">
      <c r="A34" s="156" t="s">
        <v>82</v>
      </c>
      <c r="B34" s="22" t="s">
        <v>200</v>
      </c>
      <c r="C34" s="158" t="s">
        <v>201</v>
      </c>
      <c r="D34" s="156" t="s">
        <v>1</v>
      </c>
      <c r="E34" s="156" t="s">
        <v>16</v>
      </c>
      <c r="F34" s="16">
        <v>611</v>
      </c>
      <c r="G34" s="16">
        <v>8631.7</v>
      </c>
      <c r="H34" s="16">
        <v>7838.8</v>
      </c>
      <c r="I34" s="145">
        <f t="shared" si="0"/>
        <v>90.81409224138929</v>
      </c>
    </row>
    <row r="35" spans="1:9" ht="25.5">
      <c r="A35" s="156" t="s">
        <v>83</v>
      </c>
      <c r="B35" s="22" t="s">
        <v>157</v>
      </c>
      <c r="C35" s="16" t="s">
        <v>202</v>
      </c>
      <c r="D35" s="156" t="s">
        <v>1</v>
      </c>
      <c r="E35" s="156" t="s">
        <v>16</v>
      </c>
      <c r="F35" s="16">
        <v>244</v>
      </c>
      <c r="G35" s="101">
        <v>700</v>
      </c>
      <c r="H35" s="16">
        <v>576.2</v>
      </c>
      <c r="I35" s="145">
        <f t="shared" si="0"/>
        <v>82.31428571428572</v>
      </c>
    </row>
    <row r="36" spans="1:9" ht="127.5">
      <c r="A36" s="26">
        <v>5</v>
      </c>
      <c r="B36" s="28" t="s">
        <v>245</v>
      </c>
      <c r="C36" s="12" t="s">
        <v>175</v>
      </c>
      <c r="D36" s="16"/>
      <c r="E36" s="16"/>
      <c r="F36" s="16"/>
      <c r="G36" s="145">
        <f>G37</f>
        <v>250</v>
      </c>
      <c r="H36" s="145">
        <f>H37</f>
        <v>142.5</v>
      </c>
      <c r="I36" s="145">
        <f t="shared" si="0"/>
        <v>56.99999999999999</v>
      </c>
    </row>
    <row r="37" spans="1:9" ht="102">
      <c r="A37" s="156" t="s">
        <v>246</v>
      </c>
      <c r="B37" s="22" t="s">
        <v>247</v>
      </c>
      <c r="C37" s="16" t="s">
        <v>248</v>
      </c>
      <c r="D37" s="156" t="s">
        <v>31</v>
      </c>
      <c r="E37" s="16">
        <v>12</v>
      </c>
      <c r="F37" s="16">
        <v>810</v>
      </c>
      <c r="G37" s="101">
        <v>250</v>
      </c>
      <c r="H37" s="101">
        <v>142.5</v>
      </c>
      <c r="I37" s="145">
        <f t="shared" si="0"/>
        <v>56.99999999999999</v>
      </c>
    </row>
    <row r="38" spans="1:9" ht="114.75">
      <c r="A38" s="26">
        <v>6</v>
      </c>
      <c r="B38" s="28" t="s">
        <v>249</v>
      </c>
      <c r="C38" s="12" t="s">
        <v>191</v>
      </c>
      <c r="D38" s="16"/>
      <c r="E38" s="16"/>
      <c r="F38" s="16"/>
      <c r="G38" s="145">
        <f>G39+G40+G41+G42+G43</f>
        <v>1777.1</v>
      </c>
      <c r="H38" s="145">
        <f>H39+H40+H41+H42+H43</f>
        <v>847.7</v>
      </c>
      <c r="I38" s="145">
        <f t="shared" si="0"/>
        <v>47.70131112486636</v>
      </c>
    </row>
    <row r="39" spans="1:9" ht="51">
      <c r="A39" s="156" t="s">
        <v>82</v>
      </c>
      <c r="B39" s="22" t="s">
        <v>255</v>
      </c>
      <c r="C39" s="16" t="s">
        <v>206</v>
      </c>
      <c r="D39" s="27">
        <v>10</v>
      </c>
      <c r="E39" s="156" t="s">
        <v>29</v>
      </c>
      <c r="F39" s="16">
        <v>314</v>
      </c>
      <c r="G39" s="16">
        <v>478.1</v>
      </c>
      <c r="H39" s="16">
        <v>429.5</v>
      </c>
      <c r="I39" s="145">
        <f t="shared" si="0"/>
        <v>89.8347626019661</v>
      </c>
    </row>
    <row r="40" spans="1:9" ht="25.5">
      <c r="A40" s="156" t="s">
        <v>83</v>
      </c>
      <c r="B40" s="22" t="s">
        <v>159</v>
      </c>
      <c r="C40" s="16" t="s">
        <v>207</v>
      </c>
      <c r="D40" s="27">
        <v>10</v>
      </c>
      <c r="E40" s="156" t="s">
        <v>29</v>
      </c>
      <c r="F40" s="16">
        <v>323</v>
      </c>
      <c r="G40" s="16">
        <v>471.9</v>
      </c>
      <c r="H40" s="16">
        <v>349.2</v>
      </c>
      <c r="I40" s="145">
        <f t="shared" si="0"/>
        <v>73.9987285441831</v>
      </c>
    </row>
    <row r="41" spans="1:9" ht="25.5">
      <c r="A41" s="156" t="s">
        <v>84</v>
      </c>
      <c r="B41" s="22" t="s">
        <v>250</v>
      </c>
      <c r="C41" s="16" t="s">
        <v>252</v>
      </c>
      <c r="D41" s="156" t="s">
        <v>31</v>
      </c>
      <c r="E41" s="27">
        <v>12</v>
      </c>
      <c r="F41" s="16">
        <v>244</v>
      </c>
      <c r="G41" s="101">
        <v>50</v>
      </c>
      <c r="H41" s="101">
        <v>13.3</v>
      </c>
      <c r="I41" s="145">
        <f t="shared" si="0"/>
        <v>26.6</v>
      </c>
    </row>
    <row r="42" spans="1:9" ht="38.25">
      <c r="A42" s="156" t="s">
        <v>85</v>
      </c>
      <c r="B42" s="22" t="s">
        <v>251</v>
      </c>
      <c r="C42" s="16" t="s">
        <v>204</v>
      </c>
      <c r="D42" s="27">
        <v>10</v>
      </c>
      <c r="E42" s="156" t="s">
        <v>16</v>
      </c>
      <c r="F42" s="16">
        <v>880</v>
      </c>
      <c r="G42" s="16">
        <v>577.1</v>
      </c>
      <c r="H42" s="16">
        <v>55.7</v>
      </c>
      <c r="I42" s="145">
        <f t="shared" si="0"/>
        <v>9.651706809911627</v>
      </c>
    </row>
    <row r="43" spans="1:9" ht="25.5">
      <c r="A43" s="156" t="s">
        <v>86</v>
      </c>
      <c r="B43" s="22" t="s">
        <v>208</v>
      </c>
      <c r="C43" s="16" t="s">
        <v>209</v>
      </c>
      <c r="D43" s="27">
        <v>10</v>
      </c>
      <c r="E43" s="156" t="s">
        <v>29</v>
      </c>
      <c r="F43" s="16">
        <v>244</v>
      </c>
      <c r="G43" s="101">
        <v>200</v>
      </c>
      <c r="H43" s="101">
        <v>0</v>
      </c>
      <c r="I43" s="145">
        <v>0</v>
      </c>
    </row>
    <row r="46" spans="2:7" ht="25.5">
      <c r="B46" s="159" t="s">
        <v>89</v>
      </c>
      <c r="G46" t="s">
        <v>317</v>
      </c>
    </row>
  </sheetData>
  <sheetProtection/>
  <mergeCells count="6">
    <mergeCell ref="B2:I2"/>
    <mergeCell ref="B3:I3"/>
    <mergeCell ref="B4:I4"/>
    <mergeCell ref="B5:I5"/>
    <mergeCell ref="B8:H8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F65" sqref="F65"/>
    </sheetView>
  </sheetViews>
  <sheetFormatPr defaultColWidth="9.00390625" defaultRowHeight="12.75"/>
  <cols>
    <col min="1" max="1" width="4.75390625" style="0" customWidth="1"/>
    <col min="2" max="2" width="3.625" style="0" customWidth="1"/>
    <col min="3" max="3" width="4.25390625" style="0" customWidth="1"/>
    <col min="4" max="4" width="5.00390625" style="0" customWidth="1"/>
    <col min="5" max="5" width="5.125" style="0" customWidth="1"/>
    <col min="6" max="6" width="5.00390625" style="0" customWidth="1"/>
    <col min="7" max="7" width="4.875" style="0" customWidth="1"/>
    <col min="8" max="8" width="6.00390625" style="0" customWidth="1"/>
    <col min="9" max="9" width="32.875" style="0" customWidth="1"/>
    <col min="10" max="10" width="34.75390625" style="0" customWidth="1"/>
  </cols>
  <sheetData>
    <row r="1" spans="1:10" ht="15">
      <c r="A1" s="216" t="s">
        <v>339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2.75">
      <c r="A2" s="281"/>
      <c r="B2" s="281"/>
      <c r="C2" s="281"/>
      <c r="D2" s="281"/>
      <c r="E2" s="281"/>
      <c r="F2" s="281"/>
      <c r="G2" s="281"/>
      <c r="H2" s="281"/>
      <c r="I2" s="223" t="s">
        <v>340</v>
      </c>
      <c r="J2" s="278"/>
    </row>
    <row r="3" spans="1:10" ht="15">
      <c r="A3" s="219"/>
      <c r="B3" s="219"/>
      <c r="C3" s="219"/>
      <c r="D3" s="219"/>
      <c r="E3" s="219"/>
      <c r="F3" s="219"/>
      <c r="G3" s="219"/>
      <c r="H3" s="219"/>
      <c r="I3" s="219"/>
      <c r="J3" s="221"/>
    </row>
    <row r="4" spans="1:10" ht="15.75">
      <c r="A4" s="219"/>
      <c r="B4" s="219"/>
      <c r="C4" s="276"/>
      <c r="D4" s="276"/>
      <c r="E4" s="276"/>
      <c r="F4" s="276"/>
      <c r="G4" s="276"/>
      <c r="H4" s="276"/>
      <c r="I4" s="219"/>
      <c r="J4" s="221"/>
    </row>
    <row r="5" spans="1:10" ht="12.75">
      <c r="A5" s="209" t="s">
        <v>341</v>
      </c>
      <c r="B5" s="209"/>
      <c r="C5" s="209"/>
      <c r="D5" s="209"/>
      <c r="E5" s="209"/>
      <c r="F5" s="209"/>
      <c r="G5" s="209"/>
      <c r="H5" s="209"/>
      <c r="I5" s="209"/>
      <c r="J5" s="209"/>
    </row>
    <row r="6" spans="1:10" ht="15">
      <c r="A6" s="219"/>
      <c r="B6" s="219"/>
      <c r="C6" s="219"/>
      <c r="D6" s="219"/>
      <c r="E6" s="219"/>
      <c r="F6" s="219"/>
      <c r="G6" s="219"/>
      <c r="H6" s="219"/>
      <c r="I6" s="224"/>
      <c r="J6" s="225"/>
    </row>
    <row r="7" spans="1:10" ht="26.25">
      <c r="A7" s="219"/>
      <c r="B7" s="219"/>
      <c r="C7" s="219"/>
      <c r="D7" s="219"/>
      <c r="E7" s="219"/>
      <c r="F7" s="219"/>
      <c r="G7" s="219"/>
      <c r="H7" s="219"/>
      <c r="I7" s="226"/>
      <c r="J7" s="227" t="s">
        <v>342</v>
      </c>
    </row>
    <row r="8" spans="1:10" ht="12.75">
      <c r="A8" s="228"/>
      <c r="B8" s="210" t="s">
        <v>343</v>
      </c>
      <c r="C8" s="211"/>
      <c r="D8" s="211"/>
      <c r="E8" s="211"/>
      <c r="F8" s="211"/>
      <c r="G8" s="211"/>
      <c r="H8" s="212"/>
      <c r="I8" s="213" t="s">
        <v>40</v>
      </c>
      <c r="J8" s="215" t="s">
        <v>344</v>
      </c>
    </row>
    <row r="9" spans="1:10" ht="71.25">
      <c r="A9" s="229" t="s">
        <v>345</v>
      </c>
      <c r="B9" s="229" t="s">
        <v>346</v>
      </c>
      <c r="C9" s="229" t="s">
        <v>347</v>
      </c>
      <c r="D9" s="229" t="s">
        <v>348</v>
      </c>
      <c r="E9" s="229" t="s">
        <v>349</v>
      </c>
      <c r="F9" s="229" t="s">
        <v>350</v>
      </c>
      <c r="G9" s="229" t="s">
        <v>351</v>
      </c>
      <c r="H9" s="229" t="s">
        <v>352</v>
      </c>
      <c r="I9" s="214"/>
      <c r="J9" s="215"/>
    </row>
    <row r="10" spans="1:10" ht="89.25">
      <c r="A10" s="230"/>
      <c r="B10" s="231"/>
      <c r="C10" s="231"/>
      <c r="D10" s="231"/>
      <c r="E10" s="231"/>
      <c r="F10" s="231"/>
      <c r="G10" s="231"/>
      <c r="H10" s="232"/>
      <c r="I10" s="233" t="s">
        <v>353</v>
      </c>
      <c r="J10" s="279">
        <v>-121990.8</v>
      </c>
    </row>
    <row r="11" spans="1:10" ht="216.75">
      <c r="A11" s="234"/>
      <c r="B11" s="235"/>
      <c r="C11" s="235"/>
      <c r="D11" s="235"/>
      <c r="E11" s="235"/>
      <c r="F11" s="235"/>
      <c r="G11" s="235"/>
      <c r="H11" s="236"/>
      <c r="I11" s="237" t="s">
        <v>354</v>
      </c>
      <c r="J11" s="238">
        <v>0</v>
      </c>
    </row>
    <row r="12" spans="1:10" ht="12.75">
      <c r="A12" s="234"/>
      <c r="B12" s="235"/>
      <c r="C12" s="235"/>
      <c r="D12" s="235"/>
      <c r="E12" s="235"/>
      <c r="F12" s="235"/>
      <c r="G12" s="235"/>
      <c r="H12" s="239"/>
      <c r="I12" s="240"/>
      <c r="J12" s="241"/>
    </row>
    <row r="13" spans="1:10" ht="102">
      <c r="A13" s="242"/>
      <c r="B13" s="243"/>
      <c r="C13" s="243"/>
      <c r="D13" s="243"/>
      <c r="E13" s="243"/>
      <c r="F13" s="243"/>
      <c r="G13" s="243"/>
      <c r="H13" s="244"/>
      <c r="I13" s="240" t="s">
        <v>355</v>
      </c>
      <c r="J13" s="280">
        <v>121990.8</v>
      </c>
    </row>
    <row r="14" spans="1:10" ht="204">
      <c r="A14" s="245" t="s">
        <v>356</v>
      </c>
      <c r="B14" s="246"/>
      <c r="C14" s="246"/>
      <c r="D14" s="246"/>
      <c r="E14" s="246"/>
      <c r="F14" s="246"/>
      <c r="G14" s="246"/>
      <c r="H14" s="239" t="s">
        <v>356</v>
      </c>
      <c r="I14" s="240" t="s">
        <v>357</v>
      </c>
      <c r="J14" s="241">
        <v>0</v>
      </c>
    </row>
    <row r="15" spans="1:10" ht="245.25">
      <c r="A15" s="247" t="s">
        <v>356</v>
      </c>
      <c r="B15" s="248"/>
      <c r="C15" s="248"/>
      <c r="D15" s="248"/>
      <c r="E15" s="248"/>
      <c r="F15" s="248"/>
      <c r="G15" s="248"/>
      <c r="H15" s="244" t="s">
        <v>358</v>
      </c>
      <c r="I15" s="249" t="s">
        <v>359</v>
      </c>
      <c r="J15" s="250">
        <v>0</v>
      </c>
    </row>
    <row r="16" spans="1:10" ht="283.5">
      <c r="A16" s="247" t="s">
        <v>356</v>
      </c>
      <c r="B16" s="248"/>
      <c r="C16" s="248"/>
      <c r="D16" s="248"/>
      <c r="E16" s="248"/>
      <c r="F16" s="248"/>
      <c r="G16" s="248"/>
      <c r="H16" s="244" t="s">
        <v>360</v>
      </c>
      <c r="I16" s="249" t="s">
        <v>361</v>
      </c>
      <c r="J16" s="250">
        <v>0</v>
      </c>
    </row>
    <row r="17" spans="1:10" ht="245.25">
      <c r="A17" s="247" t="s">
        <v>356</v>
      </c>
      <c r="B17" s="248"/>
      <c r="C17" s="248"/>
      <c r="D17" s="248"/>
      <c r="E17" s="248"/>
      <c r="F17" s="248"/>
      <c r="G17" s="248"/>
      <c r="H17" s="244" t="s">
        <v>362</v>
      </c>
      <c r="I17" s="249" t="s">
        <v>363</v>
      </c>
      <c r="J17" s="250">
        <v>0</v>
      </c>
    </row>
    <row r="18" spans="1:10" ht="283.5">
      <c r="A18" s="247" t="s">
        <v>356</v>
      </c>
      <c r="B18" s="248"/>
      <c r="C18" s="248"/>
      <c r="D18" s="248"/>
      <c r="E18" s="248"/>
      <c r="F18" s="248"/>
      <c r="G18" s="248"/>
      <c r="H18" s="244" t="s">
        <v>147</v>
      </c>
      <c r="I18" s="249" t="s">
        <v>364</v>
      </c>
      <c r="J18" s="250">
        <v>0</v>
      </c>
    </row>
    <row r="19" spans="1:10" ht="165.75">
      <c r="A19" s="245" t="s">
        <v>356</v>
      </c>
      <c r="B19" s="246"/>
      <c r="C19" s="246"/>
      <c r="D19" s="246"/>
      <c r="E19" s="246"/>
      <c r="F19" s="246"/>
      <c r="G19" s="246"/>
      <c r="H19" s="239" t="s">
        <v>356</v>
      </c>
      <c r="I19" s="240" t="s">
        <v>365</v>
      </c>
      <c r="J19" s="241">
        <v>0</v>
      </c>
    </row>
    <row r="20" spans="1:10" ht="165.75">
      <c r="A20" s="247" t="s">
        <v>356</v>
      </c>
      <c r="B20" s="248"/>
      <c r="C20" s="248"/>
      <c r="D20" s="248"/>
      <c r="E20" s="248"/>
      <c r="F20" s="248"/>
      <c r="G20" s="248"/>
      <c r="H20" s="244" t="s">
        <v>358</v>
      </c>
      <c r="I20" s="251" t="s">
        <v>366</v>
      </c>
      <c r="J20" s="250">
        <v>0</v>
      </c>
    </row>
    <row r="21" spans="1:10" ht="306">
      <c r="A21" s="247" t="s">
        <v>356</v>
      </c>
      <c r="B21" s="248"/>
      <c r="C21" s="248"/>
      <c r="D21" s="248"/>
      <c r="E21" s="248"/>
      <c r="F21" s="248"/>
      <c r="G21" s="248"/>
      <c r="H21" s="244" t="s">
        <v>360</v>
      </c>
      <c r="I21" s="251" t="s">
        <v>367</v>
      </c>
      <c r="J21" s="250">
        <v>0</v>
      </c>
    </row>
    <row r="22" spans="1:10" ht="204">
      <c r="A22" s="247" t="s">
        <v>356</v>
      </c>
      <c r="B22" s="248"/>
      <c r="C22" s="248"/>
      <c r="D22" s="248"/>
      <c r="E22" s="248"/>
      <c r="F22" s="248"/>
      <c r="G22" s="248"/>
      <c r="H22" s="244" t="s">
        <v>362</v>
      </c>
      <c r="I22" s="251" t="s">
        <v>368</v>
      </c>
      <c r="J22" s="250">
        <v>0</v>
      </c>
    </row>
    <row r="23" spans="1:10" ht="242.25">
      <c r="A23" s="247" t="s">
        <v>356</v>
      </c>
      <c r="B23" s="248"/>
      <c r="C23" s="248"/>
      <c r="D23" s="248"/>
      <c r="E23" s="248"/>
      <c r="F23" s="248"/>
      <c r="G23" s="248"/>
      <c r="H23" s="244" t="s">
        <v>147</v>
      </c>
      <c r="I23" s="251" t="s">
        <v>369</v>
      </c>
      <c r="J23" s="250">
        <v>0</v>
      </c>
    </row>
    <row r="24" spans="1:10" ht="127.5">
      <c r="A24" s="245" t="s">
        <v>356</v>
      </c>
      <c r="B24" s="246"/>
      <c r="C24" s="246"/>
      <c r="D24" s="246"/>
      <c r="E24" s="246"/>
      <c r="F24" s="246"/>
      <c r="G24" s="246"/>
      <c r="H24" s="239" t="s">
        <v>356</v>
      </c>
      <c r="I24" s="240" t="s">
        <v>370</v>
      </c>
      <c r="J24" s="241">
        <v>0</v>
      </c>
    </row>
    <row r="25" spans="1:10" ht="178.5">
      <c r="A25" s="247" t="s">
        <v>356</v>
      </c>
      <c r="B25" s="248"/>
      <c r="C25" s="248"/>
      <c r="D25" s="248"/>
      <c r="E25" s="248"/>
      <c r="F25" s="248"/>
      <c r="G25" s="248"/>
      <c r="H25" s="244" t="s">
        <v>358</v>
      </c>
      <c r="I25" s="251" t="s">
        <v>371</v>
      </c>
      <c r="J25" s="250">
        <v>0</v>
      </c>
    </row>
    <row r="26" spans="1:10" ht="255">
      <c r="A26" s="247" t="s">
        <v>356</v>
      </c>
      <c r="B26" s="248"/>
      <c r="C26" s="248"/>
      <c r="D26" s="248"/>
      <c r="E26" s="248"/>
      <c r="F26" s="248"/>
      <c r="G26" s="248"/>
      <c r="H26" s="244" t="s">
        <v>360</v>
      </c>
      <c r="I26" s="251" t="s">
        <v>372</v>
      </c>
      <c r="J26" s="250">
        <v>0</v>
      </c>
    </row>
    <row r="27" spans="1:10" ht="191.25">
      <c r="A27" s="247" t="s">
        <v>356</v>
      </c>
      <c r="B27" s="248"/>
      <c r="C27" s="248"/>
      <c r="D27" s="248"/>
      <c r="E27" s="248"/>
      <c r="F27" s="248"/>
      <c r="G27" s="248"/>
      <c r="H27" s="244" t="s">
        <v>362</v>
      </c>
      <c r="I27" s="251" t="s">
        <v>373</v>
      </c>
      <c r="J27" s="250">
        <v>0</v>
      </c>
    </row>
    <row r="28" spans="1:10" ht="255">
      <c r="A28" s="247" t="s">
        <v>356</v>
      </c>
      <c r="B28" s="248"/>
      <c r="C28" s="248"/>
      <c r="D28" s="248"/>
      <c r="E28" s="248"/>
      <c r="F28" s="248"/>
      <c r="G28" s="248"/>
      <c r="H28" s="244" t="s">
        <v>147</v>
      </c>
      <c r="I28" s="251" t="s">
        <v>374</v>
      </c>
      <c r="J28" s="250">
        <v>0</v>
      </c>
    </row>
    <row r="29" spans="1:10" ht="102">
      <c r="A29" s="245" t="s">
        <v>356</v>
      </c>
      <c r="B29" s="246"/>
      <c r="C29" s="246"/>
      <c r="D29" s="246"/>
      <c r="E29" s="246"/>
      <c r="F29" s="246"/>
      <c r="G29" s="246"/>
      <c r="H29" s="239" t="s">
        <v>356</v>
      </c>
      <c r="I29" s="240" t="s">
        <v>375</v>
      </c>
      <c r="J29" s="277">
        <v>-121990.8</v>
      </c>
    </row>
    <row r="30" spans="1:10" ht="191.25">
      <c r="A30" s="247" t="s">
        <v>356</v>
      </c>
      <c r="B30" s="248"/>
      <c r="C30" s="248"/>
      <c r="D30" s="248"/>
      <c r="E30" s="248"/>
      <c r="F30" s="248"/>
      <c r="G30" s="248"/>
      <c r="H30" s="244" t="s">
        <v>376</v>
      </c>
      <c r="I30" s="251" t="s">
        <v>377</v>
      </c>
      <c r="J30" s="275">
        <v>-202404.3</v>
      </c>
    </row>
    <row r="31" spans="1:10" ht="255">
      <c r="A31" s="247"/>
      <c r="B31" s="248"/>
      <c r="C31" s="248"/>
      <c r="D31" s="248"/>
      <c r="E31" s="248"/>
      <c r="F31" s="248"/>
      <c r="G31" s="248"/>
      <c r="H31" s="244" t="s">
        <v>378</v>
      </c>
      <c r="I31" s="251" t="s">
        <v>379</v>
      </c>
      <c r="J31" s="250">
        <v>0</v>
      </c>
    </row>
    <row r="32" spans="1:10" ht="191.25">
      <c r="A32" s="247" t="s">
        <v>356</v>
      </c>
      <c r="B32" s="248"/>
      <c r="C32" s="248"/>
      <c r="D32" s="248"/>
      <c r="E32" s="248"/>
      <c r="F32" s="248"/>
      <c r="G32" s="248"/>
      <c r="H32" s="244" t="s">
        <v>380</v>
      </c>
      <c r="I32" s="251" t="s">
        <v>381</v>
      </c>
      <c r="J32" s="275">
        <v>80413.5</v>
      </c>
    </row>
    <row r="33" spans="1:10" ht="267.75">
      <c r="A33" s="252"/>
      <c r="B33" s="253"/>
      <c r="C33" s="253"/>
      <c r="D33" s="253"/>
      <c r="E33" s="253"/>
      <c r="F33" s="253"/>
      <c r="G33" s="253"/>
      <c r="H33" s="254" t="s">
        <v>382</v>
      </c>
      <c r="I33" s="251" t="s">
        <v>383</v>
      </c>
      <c r="J33" s="275"/>
    </row>
    <row r="34" spans="1:10" ht="140.25">
      <c r="A34" s="247"/>
      <c r="B34" s="248"/>
      <c r="C34" s="248"/>
      <c r="D34" s="248"/>
      <c r="E34" s="248"/>
      <c r="F34" s="248"/>
      <c r="G34" s="248"/>
      <c r="H34" s="239" t="s">
        <v>356</v>
      </c>
      <c r="I34" s="255" t="s">
        <v>384</v>
      </c>
      <c r="J34" s="250">
        <v>0</v>
      </c>
    </row>
    <row r="35" spans="1:10" ht="165.75">
      <c r="A35" s="247"/>
      <c r="B35" s="248"/>
      <c r="C35" s="248"/>
      <c r="D35" s="248"/>
      <c r="E35" s="248"/>
      <c r="F35" s="248"/>
      <c r="G35" s="248"/>
      <c r="H35" s="239" t="s">
        <v>356</v>
      </c>
      <c r="I35" s="256" t="s">
        <v>385</v>
      </c>
      <c r="J35" s="250">
        <v>0</v>
      </c>
    </row>
    <row r="36" spans="1:10" ht="204">
      <c r="A36" s="247"/>
      <c r="B36" s="248"/>
      <c r="C36" s="248"/>
      <c r="D36" s="248"/>
      <c r="E36" s="248"/>
      <c r="F36" s="248"/>
      <c r="G36" s="248"/>
      <c r="H36" s="244" t="s">
        <v>386</v>
      </c>
      <c r="I36" s="257" t="s">
        <v>387</v>
      </c>
      <c r="J36" s="250">
        <v>0</v>
      </c>
    </row>
    <row r="37" spans="1:10" ht="89.25">
      <c r="A37" s="245" t="s">
        <v>356</v>
      </c>
      <c r="B37" s="246"/>
      <c r="C37" s="246"/>
      <c r="D37" s="246"/>
      <c r="E37" s="246"/>
      <c r="F37" s="246"/>
      <c r="G37" s="246"/>
      <c r="H37" s="239" t="s">
        <v>356</v>
      </c>
      <c r="I37" s="240" t="s">
        <v>388</v>
      </c>
      <c r="J37" s="241">
        <v>0</v>
      </c>
    </row>
    <row r="38" spans="1:10" ht="409.5">
      <c r="A38" s="247" t="s">
        <v>356</v>
      </c>
      <c r="B38" s="248"/>
      <c r="C38" s="248"/>
      <c r="D38" s="248"/>
      <c r="E38" s="248"/>
      <c r="F38" s="248"/>
      <c r="G38" s="248"/>
      <c r="H38" s="244" t="s">
        <v>362</v>
      </c>
      <c r="I38" s="251" t="s">
        <v>389</v>
      </c>
      <c r="J38" s="250">
        <v>0</v>
      </c>
    </row>
    <row r="39" spans="1:10" ht="409.5">
      <c r="A39" s="247" t="s">
        <v>356</v>
      </c>
      <c r="B39" s="248"/>
      <c r="C39" s="248"/>
      <c r="D39" s="248"/>
      <c r="E39" s="248"/>
      <c r="F39" s="248"/>
      <c r="G39" s="248"/>
      <c r="H39" s="244" t="s">
        <v>147</v>
      </c>
      <c r="I39" s="251" t="s">
        <v>390</v>
      </c>
      <c r="J39" s="250">
        <v>0</v>
      </c>
    </row>
    <row r="40" spans="1:10" ht="165.75">
      <c r="A40" s="245" t="s">
        <v>356</v>
      </c>
      <c r="B40" s="246"/>
      <c r="C40" s="246"/>
      <c r="D40" s="246"/>
      <c r="E40" s="246"/>
      <c r="F40" s="246"/>
      <c r="G40" s="246"/>
      <c r="H40" s="239" t="s">
        <v>356</v>
      </c>
      <c r="I40" s="240" t="s">
        <v>365</v>
      </c>
      <c r="J40" s="250">
        <v>0</v>
      </c>
    </row>
    <row r="41" spans="1:10" ht="102">
      <c r="A41" s="245"/>
      <c r="B41" s="246"/>
      <c r="C41" s="246"/>
      <c r="D41" s="246"/>
      <c r="E41" s="246"/>
      <c r="F41" s="246"/>
      <c r="G41" s="246"/>
      <c r="H41" s="244" t="s">
        <v>391</v>
      </c>
      <c r="I41" s="251" t="s">
        <v>392</v>
      </c>
      <c r="J41" s="250">
        <v>0</v>
      </c>
    </row>
    <row r="42" spans="1:10" ht="140.25">
      <c r="A42" s="258"/>
      <c r="B42" s="259"/>
      <c r="C42" s="259"/>
      <c r="D42" s="259"/>
      <c r="E42" s="259"/>
      <c r="F42" s="259"/>
      <c r="G42" s="259"/>
      <c r="H42" s="254" t="s">
        <v>393</v>
      </c>
      <c r="I42" s="251" t="s">
        <v>394</v>
      </c>
      <c r="J42" s="241">
        <v>0</v>
      </c>
    </row>
    <row r="43" spans="1:10" ht="229.5">
      <c r="A43" s="247" t="s">
        <v>356</v>
      </c>
      <c r="B43" s="248"/>
      <c r="C43" s="248"/>
      <c r="D43" s="248"/>
      <c r="E43" s="248"/>
      <c r="F43" s="248"/>
      <c r="G43" s="248"/>
      <c r="H43" s="260" t="s">
        <v>393</v>
      </c>
      <c r="I43" s="251" t="s">
        <v>395</v>
      </c>
      <c r="J43" s="250">
        <v>0</v>
      </c>
    </row>
    <row r="44" spans="1:10" ht="102">
      <c r="A44" s="247"/>
      <c r="B44" s="248"/>
      <c r="C44" s="248"/>
      <c r="D44" s="248"/>
      <c r="E44" s="248"/>
      <c r="F44" s="248"/>
      <c r="G44" s="248"/>
      <c r="H44" s="244" t="s">
        <v>396</v>
      </c>
      <c r="I44" s="251" t="s">
        <v>397</v>
      </c>
      <c r="J44" s="250">
        <v>0</v>
      </c>
    </row>
    <row r="45" spans="1:10" ht="127.5">
      <c r="A45" s="247" t="s">
        <v>356</v>
      </c>
      <c r="B45" s="248"/>
      <c r="C45" s="248"/>
      <c r="D45" s="248"/>
      <c r="E45" s="248"/>
      <c r="F45" s="248"/>
      <c r="G45" s="248"/>
      <c r="H45" s="244" t="s">
        <v>398</v>
      </c>
      <c r="I45" s="251" t="s">
        <v>399</v>
      </c>
      <c r="J45" s="250">
        <v>0</v>
      </c>
    </row>
    <row r="46" spans="1:10" ht="216.75">
      <c r="A46" s="252"/>
      <c r="B46" s="253"/>
      <c r="C46" s="253"/>
      <c r="D46" s="253"/>
      <c r="E46" s="253"/>
      <c r="F46" s="253"/>
      <c r="G46" s="253"/>
      <c r="H46" s="254" t="s">
        <v>398</v>
      </c>
      <c r="I46" s="251" t="s">
        <v>400</v>
      </c>
      <c r="J46" s="261">
        <v>0</v>
      </c>
    </row>
    <row r="47" spans="1:10" ht="114.75">
      <c r="A47" s="262" t="s">
        <v>356</v>
      </c>
      <c r="B47" s="263" t="s">
        <v>52</v>
      </c>
      <c r="C47" s="263" t="s">
        <v>52</v>
      </c>
      <c r="D47" s="263" t="s">
        <v>52</v>
      </c>
      <c r="E47" s="263" t="s">
        <v>52</v>
      </c>
      <c r="F47" s="263" t="s">
        <v>52</v>
      </c>
      <c r="G47" s="263" t="s">
        <v>401</v>
      </c>
      <c r="H47" s="264" t="s">
        <v>356</v>
      </c>
      <c r="I47" s="255" t="s">
        <v>402</v>
      </c>
      <c r="J47" s="274">
        <v>0</v>
      </c>
    </row>
    <row r="48" spans="1:10" ht="12.75">
      <c r="A48" s="265"/>
      <c r="B48" s="265"/>
      <c r="C48" s="265"/>
      <c r="D48" s="265"/>
      <c r="E48" s="265"/>
      <c r="F48" s="265"/>
      <c r="G48" s="265"/>
      <c r="H48" s="266"/>
      <c r="I48" s="267"/>
      <c r="J48" s="268"/>
    </row>
    <row r="49" spans="1:10" ht="15">
      <c r="A49" s="219"/>
      <c r="B49" s="219"/>
      <c r="C49" s="219"/>
      <c r="D49" s="219"/>
      <c r="E49" s="219"/>
      <c r="F49" s="219"/>
      <c r="G49" s="219"/>
      <c r="H49" s="269"/>
      <c r="I49" s="270"/>
      <c r="J49" s="271"/>
    </row>
    <row r="50" spans="1:10" ht="242.25">
      <c r="A50" s="219"/>
      <c r="B50" s="219"/>
      <c r="C50" s="219"/>
      <c r="D50" s="219"/>
      <c r="E50" s="219"/>
      <c r="F50" s="219"/>
      <c r="G50" s="219"/>
      <c r="H50" s="272" t="s">
        <v>403</v>
      </c>
      <c r="I50" s="270" t="s">
        <v>404</v>
      </c>
      <c r="J50" s="271" t="e">
        <v>#REF!</v>
      </c>
    </row>
    <row r="51" spans="1:10" ht="76.5">
      <c r="A51" s="219"/>
      <c r="B51" s="219"/>
      <c r="C51" s="219"/>
      <c r="D51" s="219"/>
      <c r="E51" s="219"/>
      <c r="F51" s="219"/>
      <c r="G51" s="219"/>
      <c r="H51" s="272" t="s">
        <v>405</v>
      </c>
      <c r="I51" s="270" t="s">
        <v>406</v>
      </c>
      <c r="J51" s="271" t="e">
        <v>#REF!</v>
      </c>
    </row>
    <row r="52" spans="1:10" ht="76.5">
      <c r="A52" s="219"/>
      <c r="B52" s="219"/>
      <c r="C52" s="219"/>
      <c r="D52" s="219"/>
      <c r="E52" s="219"/>
      <c r="F52" s="219"/>
      <c r="G52" s="219"/>
      <c r="H52" s="272" t="s">
        <v>407</v>
      </c>
      <c r="I52" s="270" t="s">
        <v>408</v>
      </c>
      <c r="J52" s="271" t="e">
        <v>#REF!</v>
      </c>
    </row>
    <row r="53" spans="1:10" ht="15">
      <c r="A53" s="219"/>
      <c r="B53" s="219"/>
      <c r="C53" s="219"/>
      <c r="D53" s="219"/>
      <c r="E53" s="219"/>
      <c r="F53" s="219"/>
      <c r="G53" s="219"/>
      <c r="H53" s="272"/>
      <c r="I53" s="270"/>
      <c r="J53" s="271"/>
    </row>
    <row r="54" spans="1:10" ht="76.5">
      <c r="A54" s="219"/>
      <c r="B54" s="219"/>
      <c r="C54" s="219"/>
      <c r="D54" s="219"/>
      <c r="E54" s="219"/>
      <c r="F54" s="219"/>
      <c r="G54" s="219"/>
      <c r="H54" s="272"/>
      <c r="I54" s="267" t="s">
        <v>409</v>
      </c>
      <c r="J54" s="268" t="e">
        <v>#REF!</v>
      </c>
    </row>
    <row r="55" spans="1:10" ht="15">
      <c r="A55" s="220" t="s">
        <v>318</v>
      </c>
      <c r="B55" s="222"/>
      <c r="C55" s="222"/>
      <c r="D55" s="222"/>
      <c r="E55" s="222"/>
      <c r="F55" s="222"/>
      <c r="G55" s="222"/>
      <c r="H55" s="223"/>
      <c r="I55" s="223"/>
      <c r="J55" s="273"/>
    </row>
  </sheetData>
  <sheetProtection/>
  <mergeCells count="5">
    <mergeCell ref="A5:J5"/>
    <mergeCell ref="B8:H8"/>
    <mergeCell ref="I8:I9"/>
    <mergeCell ref="J8:J9"/>
    <mergeCell ref="A1:J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3">
      <selection activeCell="A1" sqref="A1:E20"/>
    </sheetView>
  </sheetViews>
  <sheetFormatPr defaultColWidth="9.00390625" defaultRowHeight="12.75"/>
  <cols>
    <col min="1" max="1" width="24.75390625" style="0" customWidth="1"/>
    <col min="2" max="2" width="20.875" style="0" customWidth="1"/>
  </cols>
  <sheetData>
    <row r="1" spans="1:5" ht="12.75">
      <c r="A1" s="282"/>
      <c r="B1" s="282"/>
      <c r="C1" s="191" t="s">
        <v>410</v>
      </c>
      <c r="D1" s="191"/>
      <c r="E1" s="191"/>
    </row>
    <row r="2" spans="1:5" ht="12.75">
      <c r="A2" s="282"/>
      <c r="B2" s="282"/>
      <c r="C2" s="191" t="s">
        <v>411</v>
      </c>
      <c r="D2" s="191"/>
      <c r="E2" s="191"/>
    </row>
    <row r="3" spans="1:5" ht="12.75">
      <c r="A3" s="282"/>
      <c r="B3" s="282"/>
      <c r="C3" s="191" t="s">
        <v>412</v>
      </c>
      <c r="D3" s="191"/>
      <c r="E3" s="191"/>
    </row>
    <row r="4" spans="1:5" ht="12.75">
      <c r="A4" s="282"/>
      <c r="B4" s="282"/>
      <c r="C4" s="191" t="s">
        <v>413</v>
      </c>
      <c r="D4" s="191"/>
      <c r="E4" s="191"/>
    </row>
    <row r="5" spans="1:5" ht="12.75">
      <c r="A5" s="282"/>
      <c r="B5" s="282"/>
      <c r="C5" s="191" t="s">
        <v>414</v>
      </c>
      <c r="D5" s="191"/>
      <c r="E5" s="191"/>
    </row>
    <row r="7" spans="1:5" ht="12.75">
      <c r="A7" s="218" t="s">
        <v>415</v>
      </c>
      <c r="B7" s="218"/>
      <c r="C7" s="218"/>
      <c r="D7" s="218"/>
      <c r="E7" s="218"/>
    </row>
    <row r="8" spans="1:5" ht="12.75">
      <c r="A8" s="282"/>
      <c r="B8" s="218" t="s">
        <v>416</v>
      </c>
      <c r="C8" s="218"/>
      <c r="D8" s="218"/>
      <c r="E8" s="218"/>
    </row>
    <row r="9" spans="1:5" ht="12.75">
      <c r="A9" s="282"/>
      <c r="B9" s="218" t="s">
        <v>417</v>
      </c>
      <c r="C9" s="218"/>
      <c r="D9" s="218"/>
      <c r="E9" s="218"/>
    </row>
    <row r="12" spans="1:5" ht="12.75">
      <c r="A12" s="282"/>
      <c r="B12" s="282"/>
      <c r="C12" s="282"/>
      <c r="D12" s="282"/>
      <c r="E12" s="283" t="s">
        <v>113</v>
      </c>
    </row>
    <row r="13" spans="1:5" ht="12.75">
      <c r="A13" s="285" t="s">
        <v>418</v>
      </c>
      <c r="B13" s="286" t="s">
        <v>419</v>
      </c>
      <c r="C13" s="287" t="s">
        <v>420</v>
      </c>
      <c r="D13" s="288" t="s">
        <v>421</v>
      </c>
      <c r="E13" s="287" t="s">
        <v>422</v>
      </c>
    </row>
    <row r="14" spans="1:5" ht="76.5">
      <c r="A14" s="285"/>
      <c r="B14" s="289" t="s">
        <v>423</v>
      </c>
      <c r="C14" s="289"/>
      <c r="D14" s="288"/>
      <c r="E14" s="287"/>
    </row>
    <row r="15" spans="1:5" ht="102">
      <c r="A15" s="290" t="s">
        <v>424</v>
      </c>
      <c r="B15" s="291" t="s">
        <v>425</v>
      </c>
      <c r="C15" s="284">
        <v>7030.3</v>
      </c>
      <c r="D15" s="284">
        <v>7030.3</v>
      </c>
      <c r="E15" s="292">
        <v>100</v>
      </c>
    </row>
    <row r="16" spans="1:5" ht="102">
      <c r="A16" s="290" t="s">
        <v>426</v>
      </c>
      <c r="B16" s="291" t="s">
        <v>427</v>
      </c>
      <c r="C16" s="284">
        <v>1601.4</v>
      </c>
      <c r="D16" s="284">
        <v>808.5</v>
      </c>
      <c r="E16" s="292">
        <v>50.487073810415886</v>
      </c>
    </row>
    <row r="17" spans="1:5" ht="12.75">
      <c r="A17" s="290"/>
      <c r="B17" s="290" t="s">
        <v>428</v>
      </c>
      <c r="C17" s="286">
        <v>8631.7</v>
      </c>
      <c r="D17" s="284">
        <v>7838.8</v>
      </c>
      <c r="E17" s="292">
        <v>90.81409224138929</v>
      </c>
    </row>
    <row r="18" spans="1:5" ht="12.75">
      <c r="A18" s="290"/>
      <c r="B18" s="289"/>
      <c r="C18" s="284"/>
      <c r="D18" s="284"/>
      <c r="E18" s="284"/>
    </row>
    <row r="20" spans="1:5" ht="12.75">
      <c r="A20" s="282"/>
      <c r="B20" s="282" t="s">
        <v>89</v>
      </c>
      <c r="C20" s="282"/>
      <c r="D20" s="282"/>
      <c r="E20" s="282" t="s">
        <v>317</v>
      </c>
    </row>
  </sheetData>
  <sheetProtection/>
  <mergeCells count="8">
    <mergeCell ref="B8:E8"/>
    <mergeCell ref="B9:E9"/>
    <mergeCell ref="C1:E1"/>
    <mergeCell ref="C2:E2"/>
    <mergeCell ref="C3:E3"/>
    <mergeCell ref="C4:E4"/>
    <mergeCell ref="C5:E5"/>
    <mergeCell ref="A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D16" sqref="D16"/>
    </sheetView>
  </sheetViews>
  <sheetFormatPr defaultColWidth="9.00390625" defaultRowHeight="12.75"/>
  <cols>
    <col min="1" max="1" width="24.625" style="0" customWidth="1"/>
    <col min="2" max="2" width="25.625" style="0" customWidth="1"/>
    <col min="3" max="3" width="23.75390625" style="0" customWidth="1"/>
    <col min="4" max="4" width="34.375" style="0" customWidth="1"/>
  </cols>
  <sheetData>
    <row r="1" spans="1:4" ht="12.75">
      <c r="A1" s="294"/>
      <c r="B1" s="294"/>
      <c r="C1" s="294"/>
      <c r="D1" s="298" t="s">
        <v>429</v>
      </c>
    </row>
    <row r="2" spans="1:4" ht="12.75">
      <c r="A2" s="294"/>
      <c r="B2" s="294"/>
      <c r="C2" s="294" t="s">
        <v>430</v>
      </c>
      <c r="D2" s="298"/>
    </row>
    <row r="3" spans="1:4" ht="12.75">
      <c r="A3" s="294"/>
      <c r="B3" s="294"/>
      <c r="C3" s="294" t="s">
        <v>431</v>
      </c>
      <c r="D3" s="298"/>
    </row>
    <row r="4" spans="1:4" ht="12.75">
      <c r="A4" s="294"/>
      <c r="B4" s="294"/>
      <c r="C4" s="294"/>
      <c r="D4" s="298"/>
    </row>
    <row r="5" spans="1:4" ht="12.75">
      <c r="A5" s="294"/>
      <c r="B5" s="294"/>
      <c r="C5" s="294"/>
      <c r="D5" s="298"/>
    </row>
    <row r="6" spans="1:4" ht="12.75">
      <c r="A6" s="294"/>
      <c r="B6" s="294"/>
      <c r="C6" s="294"/>
      <c r="D6" s="298"/>
    </row>
    <row r="7" spans="1:4" ht="12.75">
      <c r="A7" s="294"/>
      <c r="B7" s="294"/>
      <c r="C7" s="294"/>
      <c r="D7" s="298"/>
    </row>
    <row r="8" spans="1:4" ht="12.75">
      <c r="A8" s="294"/>
      <c r="B8" s="294"/>
      <c r="C8" s="294"/>
      <c r="D8" s="294"/>
    </row>
    <row r="9" spans="1:4" ht="12.75">
      <c r="A9" s="294"/>
      <c r="B9" s="294"/>
      <c r="C9" s="294"/>
      <c r="D9" s="294"/>
    </row>
    <row r="10" spans="1:4" ht="12.75">
      <c r="A10" s="206" t="s">
        <v>432</v>
      </c>
      <c r="B10" s="206"/>
      <c r="C10" s="206"/>
      <c r="D10" s="206"/>
    </row>
    <row r="11" spans="1:4" ht="12.75">
      <c r="A11" s="294"/>
      <c r="B11" s="296"/>
      <c r="C11" s="310"/>
      <c r="D11" s="294"/>
    </row>
    <row r="12" spans="1:4" ht="12.75">
      <c r="A12" s="294"/>
      <c r="B12" s="294"/>
      <c r="C12" s="294"/>
      <c r="D12" s="294" t="s">
        <v>433</v>
      </c>
    </row>
    <row r="13" spans="1:4" ht="30">
      <c r="A13" s="293" t="s">
        <v>434</v>
      </c>
      <c r="B13" s="312" t="s">
        <v>307</v>
      </c>
      <c r="C13" s="305" t="s">
        <v>421</v>
      </c>
      <c r="D13" s="306" t="s">
        <v>297</v>
      </c>
    </row>
    <row r="14" spans="1:4" ht="15">
      <c r="A14" s="293"/>
      <c r="B14" s="312"/>
      <c r="C14" s="304"/>
      <c r="D14" s="303"/>
    </row>
    <row r="15" spans="1:4" ht="12.75">
      <c r="A15" s="297">
        <v>1</v>
      </c>
      <c r="B15" s="297">
        <v>2</v>
      </c>
      <c r="C15" s="297"/>
      <c r="D15" s="297">
        <v>3</v>
      </c>
    </row>
    <row r="16" spans="1:4" ht="242.25">
      <c r="A16" s="302" t="s">
        <v>435</v>
      </c>
      <c r="B16" s="308">
        <v>236</v>
      </c>
      <c r="C16" s="307">
        <v>235.8</v>
      </c>
      <c r="D16" s="309">
        <v>99.91525423728814</v>
      </c>
    </row>
    <row r="17" spans="1:4" ht="12.75">
      <c r="A17" s="301"/>
      <c r="B17" s="299"/>
      <c r="C17" s="299"/>
      <c r="D17" s="311"/>
    </row>
    <row r="18" spans="1:4" ht="12.75">
      <c r="A18" s="300"/>
      <c r="B18" s="295"/>
      <c r="C18" s="295"/>
      <c r="D18" s="295"/>
    </row>
    <row r="19" spans="1:4" ht="12.75">
      <c r="A19" s="300"/>
      <c r="B19" s="295"/>
      <c r="C19" s="295"/>
      <c r="D19" s="295"/>
    </row>
    <row r="20" spans="1:4" ht="12.75">
      <c r="A20" s="300"/>
      <c r="B20" s="295"/>
      <c r="C20" s="295"/>
      <c r="D20" s="295"/>
    </row>
    <row r="21" spans="1:4" ht="12.75">
      <c r="A21" s="300"/>
      <c r="B21" s="295"/>
      <c r="C21" s="295"/>
      <c r="D21" s="295"/>
    </row>
    <row r="22" spans="1:4" ht="12.75">
      <c r="A22" s="300" t="s">
        <v>436</v>
      </c>
      <c r="B22" s="295"/>
      <c r="C22" s="295"/>
      <c r="D22" s="295" t="s">
        <v>317</v>
      </c>
    </row>
  </sheetData>
  <sheetProtection/>
  <mergeCells count="3">
    <mergeCell ref="A10:D10"/>
    <mergeCell ref="A13:A14"/>
    <mergeCell ref="B13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24"/>
    </sheetView>
  </sheetViews>
  <sheetFormatPr defaultColWidth="9.00390625" defaultRowHeight="12.75"/>
  <cols>
    <col min="1" max="1" width="20.125" style="0" customWidth="1"/>
    <col min="2" max="2" width="21.125" style="0" customWidth="1"/>
    <col min="3" max="3" width="24.25390625" style="0" customWidth="1"/>
    <col min="4" max="4" width="27.25390625" style="0" customWidth="1"/>
  </cols>
  <sheetData>
    <row r="1" spans="1:4" ht="12.75">
      <c r="A1" s="313"/>
      <c r="B1" s="313"/>
      <c r="C1" s="313"/>
      <c r="D1" s="317"/>
    </row>
    <row r="2" spans="1:4" ht="12.75">
      <c r="A2" s="313"/>
      <c r="B2" s="313"/>
      <c r="C2" s="313"/>
      <c r="D2" s="317"/>
    </row>
    <row r="3" spans="1:4" ht="12.75">
      <c r="A3" s="313"/>
      <c r="B3" s="313"/>
      <c r="C3" s="313"/>
      <c r="D3" s="317"/>
    </row>
    <row r="4" spans="1:4" ht="12.75">
      <c r="A4" s="313"/>
      <c r="B4" s="313"/>
      <c r="C4" s="313"/>
      <c r="D4" s="317"/>
    </row>
    <row r="5" spans="1:4" ht="15.75">
      <c r="A5" s="328" t="s">
        <v>437</v>
      </c>
      <c r="B5" s="313"/>
      <c r="C5" s="313"/>
      <c r="D5" s="317"/>
    </row>
    <row r="6" spans="1:4" ht="12.75">
      <c r="A6" s="313"/>
      <c r="B6" s="329" t="s">
        <v>438</v>
      </c>
      <c r="C6" s="313"/>
      <c r="D6" s="317"/>
    </row>
    <row r="7" spans="1:4" ht="12.75">
      <c r="A7" s="313"/>
      <c r="B7" s="313"/>
      <c r="C7" s="313"/>
      <c r="D7" s="317"/>
    </row>
    <row r="8" spans="1:4" ht="12.75">
      <c r="A8" s="313"/>
      <c r="B8" s="313"/>
      <c r="C8" s="313"/>
      <c r="D8" s="317"/>
    </row>
    <row r="9" spans="1:4" ht="12.75">
      <c r="A9" s="313"/>
      <c r="B9" s="313"/>
      <c r="C9" s="313"/>
      <c r="D9" s="317"/>
    </row>
    <row r="12" spans="1:4" ht="12.75">
      <c r="A12" s="218"/>
      <c r="B12" s="218"/>
      <c r="C12" s="218"/>
      <c r="D12" s="218"/>
    </row>
    <row r="13" spans="1:4" ht="12.75">
      <c r="A13" s="315"/>
      <c r="B13" s="315" t="s">
        <v>439</v>
      </c>
      <c r="C13" s="315"/>
      <c r="D13" s="313"/>
    </row>
    <row r="14" spans="1:4" ht="12.75">
      <c r="A14" s="313"/>
      <c r="B14" s="313"/>
      <c r="C14" s="313"/>
      <c r="D14" s="313" t="s">
        <v>440</v>
      </c>
    </row>
    <row r="15" spans="1:4" ht="30">
      <c r="A15" s="293" t="s">
        <v>434</v>
      </c>
      <c r="B15" s="312" t="s">
        <v>307</v>
      </c>
      <c r="C15" s="323" t="s">
        <v>421</v>
      </c>
      <c r="D15" s="324" t="s">
        <v>297</v>
      </c>
    </row>
    <row r="16" spans="1:4" ht="15">
      <c r="A16" s="293"/>
      <c r="B16" s="312"/>
      <c r="C16" s="322"/>
      <c r="D16" s="321"/>
    </row>
    <row r="17" spans="1:4" ht="12.75">
      <c r="A17" s="316">
        <v>1</v>
      </c>
      <c r="B17" s="316">
        <v>2</v>
      </c>
      <c r="C17" s="316"/>
      <c r="D17" s="316">
        <v>3</v>
      </c>
    </row>
    <row r="18" spans="1:4" ht="25.5">
      <c r="A18" s="326" t="s">
        <v>441</v>
      </c>
      <c r="B18" s="327">
        <v>500</v>
      </c>
      <c r="C18" s="325">
        <v>0</v>
      </c>
      <c r="D18" s="326">
        <v>0</v>
      </c>
    </row>
    <row r="19" spans="1:4" ht="12.75">
      <c r="A19" s="320"/>
      <c r="B19" s="318"/>
      <c r="C19" s="318"/>
      <c r="D19" s="318"/>
    </row>
    <row r="20" spans="1:4" ht="12.75">
      <c r="A20" s="319"/>
      <c r="B20" s="314"/>
      <c r="C20" s="314"/>
      <c r="D20" s="314"/>
    </row>
    <row r="21" spans="1:4" ht="12.75">
      <c r="A21" s="319"/>
      <c r="B21" s="314"/>
      <c r="C21" s="314"/>
      <c r="D21" s="314"/>
    </row>
    <row r="22" spans="1:4" ht="12.75">
      <c r="A22" s="319"/>
      <c r="B22" s="314"/>
      <c r="C22" s="314"/>
      <c r="D22" s="314"/>
    </row>
    <row r="23" spans="1:4" ht="12.75">
      <c r="A23" s="319"/>
      <c r="B23" s="314"/>
      <c r="C23" s="314"/>
      <c r="D23" s="314"/>
    </row>
    <row r="24" spans="1:4" ht="12.75">
      <c r="A24" s="319" t="s">
        <v>442</v>
      </c>
      <c r="B24" s="314"/>
      <c r="C24" s="314"/>
      <c r="D24" s="314" t="s">
        <v>317</v>
      </c>
    </row>
  </sheetData>
  <sheetProtection/>
  <mergeCells count="3">
    <mergeCell ref="A12:D12"/>
    <mergeCell ref="A15:A16"/>
    <mergeCell ref="B15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Komputer</cp:lastModifiedBy>
  <cp:lastPrinted>2014-04-30T10:10:25Z</cp:lastPrinted>
  <dcterms:created xsi:type="dcterms:W3CDTF">2001-09-21T11:20:50Z</dcterms:created>
  <dcterms:modified xsi:type="dcterms:W3CDTF">2014-05-06T13:32:37Z</dcterms:modified>
  <cp:category/>
  <cp:version/>
  <cp:contentType/>
  <cp:contentStatus/>
</cp:coreProperties>
</file>